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/>
  <calcPr fullCalcOnLoad="1"/>
</workbook>
</file>

<file path=xl/sharedStrings.xml><?xml version="1.0" encoding="utf-8"?>
<sst xmlns="http://schemas.openxmlformats.org/spreadsheetml/2006/main" count="934" uniqueCount="127">
  <si>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</si>
  <si>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</si>
  <si>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</si>
  <si>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</si>
  <si>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</si>
  <si>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</si>
  <si>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</si>
  <si>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</si>
  <si>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</si>
  <si>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</si>
  <si>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</si>
  <si>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</si>
  <si>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</si>
  <si>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</si>
  <si>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</si>
  <si>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</si>
  <si>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</si>
  <si>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</si>
  <si>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</si>
  <si>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</si>
  <si>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</si>
  <si>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</si>
  <si>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</si>
  <si>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</si>
  <si>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</si>
  <si>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</si>
  <si>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</si>
  <si>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</si>
  <si>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</si>
  <si>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</si>
  <si>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</si>
  <si>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</si>
  <si>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</si>
  <si>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</si>
  <si>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</si>
  <si>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</si>
  <si>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</si>
  <si>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</si>
  <si>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</si>
  <si>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</si>
  <si>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</si>
  <si>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</si>
  <si>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</si>
  <si>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</si>
  <si>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</si>
  <si>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</si>
  <si>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</si>
  <si>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</si>
  <si>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</si>
  <si>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</si>
  <si>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</si>
  <si>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</si>
  <si>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</si>
  <si>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</si>
  <si>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</si>
  <si>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</si>
  <si>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</si>
  <si>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</si>
  <si>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</si>
  <si>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</si>
  <si>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</si>
  <si>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</si>
  <si>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</si>
  <si>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</si>
  <si>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</si>
  <si>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</si>
  <si>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</si>
  <si>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</si>
  <si>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</si>
  <si>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</si>
  <si>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</si>
  <si>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</si>
  <si>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</si>
  <si>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</si>
  <si>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</si>
  <si>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</si>
  <si>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</si>
  <si>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</si>
  <si>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</si>
  <si>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</si>
  <si>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</si>
  <si>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</si>
  <si>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</si>
  <si>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</si>
  <si>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</si>
  <si>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</si>
  <si>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</si>
  <si>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</si>
  <si>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</si>
  <si>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</si>
  <si>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</si>
  <si>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</si>
  <si>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</si>
  <si>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</si>
  <si>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</si>
  <si>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</si>
  <si>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</si>
  <si>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</si>
  <si>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</si>
  <si>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</si>
  <si>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</si>
  <si>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</si>
  <si>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</si>
  <si>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</si>
  <si>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</si>
  <si>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</si>
  <si>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</si>
  <si>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</si>
  <si>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</si>
  <si>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</si>
  <si>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</si>
  <si>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</si>
  <si>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</si>
  <si>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</si>
  <si>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</si>
  <si>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IN LUNA  AUGUST 2018</t>
  </si>
  <si>
    <t>SITUATIA CONSUMULUI DE MEDICAMENTE PENTRU PENSIONARI PANA LA 900 LEI AUGUST 2018</t>
  </si>
  <si>
    <t>SITUATIA CONSUMULUI DE MEDICAMENTE PENTRU DIABET   LUNA AUGUST 2018</t>
  </si>
  <si>
    <t>SITUATIA CONSUMULUI DE MEDICAMENTE PENTRU INSULINE LUNA AUGUST 2018</t>
  </si>
  <si>
    <t>SITUATIA CONSUMULUI DE MEDICAMENTE LA  DIABET SI INSULINE AUGUST 2018</t>
  </si>
  <si>
    <t>SITUATIA CONSUMULUI LA TESTE PENTRU LUNA AUGUST 2018</t>
  </si>
  <si>
    <t>SITUATIA CONSUMULUI DE MEDICAMENTE PENTRU PNS COST VOLUM   LUNA AUGUST 2018</t>
  </si>
  <si>
    <t>SITUATIA CONSUMULUI DE MEDICAMENTE PENTRU ONCOLOGIE  LUNA AUGUST 2018</t>
  </si>
  <si>
    <t>SITUATIA CONSUMULUI DE MEDICAMENTE LA STARI POSTTRANSPLANT AUGUST 2018</t>
  </si>
  <si>
    <t>SITUATIA CONSUMULUI DE MEDICAMENTE PENTRU SCLEROZA   LUNA AUGUST 2018</t>
  </si>
  <si>
    <t>SITUATIA CONSUMULUI DE MEDICAMENTE PENTRU UNICE COST VOLUM   LUNA AUGUST 2018</t>
  </si>
  <si>
    <t>SITUATIA CONSUMULUI DE MEDICAMENTE LA STARI MUCOVISCIDOZA AUGUST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</si>
</sst>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8" fillId="2" borderId="20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4" fontId="13" fillId="2" borderId="24" xfId="0" applyNumberFormat="1" applyFont="1" applyFill="1" applyBorder="1" applyAlignment="1">
      <alignment/>
    </xf>
    <xf numFmtId="4" fontId="13" fillId="2" borderId="16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12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3" fillId="2" borderId="24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3"/>
  <sheetViews>
    <sheetView tabSelected="1" workbookViewId="0" topLeftCell="N16">
      <selection activeCell="R45" sqref="R45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4.140625" style="0" bestFit="1" customWidth="1"/>
    <col min="14" max="14" width="15.57421875" style="0" customWidth="1"/>
    <col min="15" max="15" width="17.28125" style="0" bestFit="1" customWidth="1"/>
    <col min="16" max="16" width="16.8515625" style="0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7.00390625" style="4" bestFit="1" customWidth="1"/>
    <col min="21" max="21" width="11.7109375" style="4" bestFit="1" customWidth="1"/>
    <col min="22" max="33" width="9.140625" style="4" customWidth="1"/>
  </cols>
  <sheetData>
    <row r="3" spans="2:20" ht="16.5" thickBot="1">
      <c r="B3" s="20" t="s">
        <v>115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  <c r="T3" s="116"/>
    </row>
    <row r="4" spans="1:20" ht="32.25" thickBot="1">
      <c r="A4" s="68" t="s">
        <v>0</v>
      </c>
      <c r="B4" s="63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98</v>
      </c>
      <c r="H4" s="56" t="s">
        <v>102</v>
      </c>
      <c r="I4" s="55" t="s">
        <v>103</v>
      </c>
      <c r="J4" s="55" t="s">
        <v>104</v>
      </c>
      <c r="K4" s="55" t="s">
        <v>105</v>
      </c>
      <c r="L4" s="55" t="s">
        <v>106</v>
      </c>
      <c r="M4" s="55" t="s">
        <v>107</v>
      </c>
      <c r="N4" s="55" t="s">
        <v>108</v>
      </c>
      <c r="O4" s="55" t="s">
        <v>109</v>
      </c>
      <c r="P4" s="64" t="s">
        <v>110</v>
      </c>
      <c r="Q4" s="73" t="s">
        <v>112</v>
      </c>
      <c r="R4" s="120" t="s">
        <v>95</v>
      </c>
      <c r="S4" s="121" t="s">
        <v>111</v>
      </c>
      <c r="T4" s="117"/>
    </row>
    <row r="5" spans="1:21" ht="16.5" thickBot="1">
      <c r="A5" s="61">
        <v>1</v>
      </c>
      <c r="B5" s="59" t="s">
        <v>6</v>
      </c>
      <c r="C5" s="57">
        <v>30286.57</v>
      </c>
      <c r="D5" s="57">
        <v>32696.01</v>
      </c>
      <c r="E5" s="90">
        <v>38469.55</v>
      </c>
      <c r="F5" s="57">
        <v>1204.19</v>
      </c>
      <c r="G5" s="57">
        <v>3788.71</v>
      </c>
      <c r="H5" s="58">
        <v>4666.96</v>
      </c>
      <c r="I5" s="57"/>
      <c r="J5" s="57">
        <v>3861.3</v>
      </c>
      <c r="K5" s="57">
        <v>22508.76</v>
      </c>
      <c r="L5" s="57"/>
      <c r="M5" s="57">
        <v>1495.28</v>
      </c>
      <c r="N5" s="57">
        <v>11506.34</v>
      </c>
      <c r="O5" s="57">
        <v>13239.96</v>
      </c>
      <c r="P5" s="71">
        <v>3861.3</v>
      </c>
      <c r="Q5" s="74">
        <f>H5+I5+J5+K5+L5+M5+N5+O5+P5</f>
        <v>61139.9</v>
      </c>
      <c r="R5" s="89">
        <f aca="true" t="shared" si="0" ref="R5:R42">C5+D5+E5+F5+G5+Q5</f>
        <v>167584.93000000002</v>
      </c>
      <c r="S5" s="122">
        <f>R5-Q5</f>
        <v>106445.03000000003</v>
      </c>
      <c r="T5" s="118"/>
      <c r="U5" s="119"/>
    </row>
    <row r="6" spans="1:21" ht="16.5" thickBot="1">
      <c r="A6" s="62">
        <v>2</v>
      </c>
      <c r="B6" s="60" t="s">
        <v>7</v>
      </c>
      <c r="C6" s="57">
        <v>13950.97</v>
      </c>
      <c r="D6" s="57">
        <v>17134.38</v>
      </c>
      <c r="E6" s="90">
        <v>13228.24</v>
      </c>
      <c r="F6" s="57">
        <v>307.04</v>
      </c>
      <c r="G6" s="57">
        <v>2135.58</v>
      </c>
      <c r="H6" s="58"/>
      <c r="I6" s="26"/>
      <c r="J6" s="26">
        <v>5791.95</v>
      </c>
      <c r="K6" s="26">
        <v>3861.3</v>
      </c>
      <c r="L6" s="26"/>
      <c r="M6" s="26"/>
      <c r="N6" s="26">
        <v>3751.46</v>
      </c>
      <c r="O6" s="26"/>
      <c r="P6" s="72"/>
      <c r="Q6" s="74">
        <f aca="true" t="shared" si="1" ref="Q6:Q42">H6+I6+J6+K6+L6+M6+N6+O6+P6</f>
        <v>13404.71</v>
      </c>
      <c r="R6" s="89">
        <f t="shared" si="0"/>
        <v>60160.92</v>
      </c>
      <c r="S6" s="122">
        <f aca="true" t="shared" si="2" ref="S6:S42">R6-Q6</f>
        <v>46756.21</v>
      </c>
      <c r="T6" s="118"/>
      <c r="U6" s="119"/>
    </row>
    <row r="7" spans="1:21" ht="16.5" thickBot="1">
      <c r="A7" s="62">
        <v>3</v>
      </c>
      <c r="B7" s="60" t="s">
        <v>8</v>
      </c>
      <c r="C7" s="26">
        <v>30877.47</v>
      </c>
      <c r="D7" s="26">
        <v>28926.77</v>
      </c>
      <c r="E7" s="91">
        <v>14408.81</v>
      </c>
      <c r="F7" s="26">
        <v>5466.56</v>
      </c>
      <c r="G7" s="26">
        <v>2413.87</v>
      </c>
      <c r="H7" s="27"/>
      <c r="I7" s="26"/>
      <c r="J7" s="26"/>
      <c r="K7" s="26"/>
      <c r="L7" s="26"/>
      <c r="M7" s="26"/>
      <c r="N7" s="26"/>
      <c r="O7" s="26"/>
      <c r="P7" s="72"/>
      <c r="Q7" s="74">
        <f t="shared" si="1"/>
        <v>0</v>
      </c>
      <c r="R7" s="89">
        <f t="shared" si="0"/>
        <v>82093.48</v>
      </c>
      <c r="S7" s="122">
        <f t="shared" si="2"/>
        <v>82093.48</v>
      </c>
      <c r="T7" s="118"/>
      <c r="U7" s="119"/>
    </row>
    <row r="8" spans="1:21" ht="16.5" thickBot="1">
      <c r="A8" s="62">
        <v>4</v>
      </c>
      <c r="B8" s="60" t="s">
        <v>9</v>
      </c>
      <c r="C8" s="26">
        <v>14492.31</v>
      </c>
      <c r="D8" s="26">
        <v>11338.05</v>
      </c>
      <c r="E8" s="91">
        <v>13122.27</v>
      </c>
      <c r="F8" s="26">
        <v>1392.56</v>
      </c>
      <c r="G8" s="26">
        <v>1059.73</v>
      </c>
      <c r="H8" s="27">
        <v>380.88</v>
      </c>
      <c r="I8" s="26"/>
      <c r="J8" s="26"/>
      <c r="K8" s="26"/>
      <c r="L8" s="26"/>
      <c r="M8" s="26"/>
      <c r="N8" s="26"/>
      <c r="O8" s="26"/>
      <c r="P8" s="72"/>
      <c r="Q8" s="74">
        <f t="shared" si="1"/>
        <v>380.88</v>
      </c>
      <c r="R8" s="89">
        <f t="shared" si="0"/>
        <v>41785.8</v>
      </c>
      <c r="S8" s="122">
        <f t="shared" si="2"/>
        <v>41404.920000000006</v>
      </c>
      <c r="T8" s="118"/>
      <c r="U8" s="119"/>
    </row>
    <row r="9" spans="1:21" ht="16.5" thickBot="1">
      <c r="A9" s="62">
        <v>5</v>
      </c>
      <c r="B9" s="60" t="s">
        <v>10</v>
      </c>
      <c r="C9" s="26">
        <v>15058.59</v>
      </c>
      <c r="D9" s="26">
        <v>9994.67</v>
      </c>
      <c r="E9" s="91">
        <v>6591.04</v>
      </c>
      <c r="F9" s="26">
        <v>662</v>
      </c>
      <c r="G9" s="26">
        <v>2542.28</v>
      </c>
      <c r="H9" s="27"/>
      <c r="I9" s="26"/>
      <c r="J9" s="26"/>
      <c r="K9" s="26"/>
      <c r="L9" s="26"/>
      <c r="M9" s="26"/>
      <c r="N9" s="26"/>
      <c r="O9" s="26"/>
      <c r="P9" s="72"/>
      <c r="Q9" s="74">
        <f t="shared" si="1"/>
        <v>0</v>
      </c>
      <c r="R9" s="89">
        <f t="shared" si="0"/>
        <v>34848.58</v>
      </c>
      <c r="S9" s="122">
        <f t="shared" si="2"/>
        <v>34848.58</v>
      </c>
      <c r="T9" s="118"/>
      <c r="U9" s="119"/>
    </row>
    <row r="10" spans="1:21" ht="16.5" thickBot="1">
      <c r="A10" s="62">
        <v>6</v>
      </c>
      <c r="B10" s="60" t="s">
        <v>11</v>
      </c>
      <c r="C10" s="26">
        <v>12403.42</v>
      </c>
      <c r="D10" s="26">
        <v>17433.74</v>
      </c>
      <c r="E10" s="91">
        <v>26008.5</v>
      </c>
      <c r="F10" s="26">
        <v>521.91</v>
      </c>
      <c r="G10" s="26">
        <v>2256.29</v>
      </c>
      <c r="H10" s="27"/>
      <c r="I10" s="26"/>
      <c r="J10" s="26"/>
      <c r="K10" s="26"/>
      <c r="L10" s="26"/>
      <c r="M10" s="26"/>
      <c r="N10" s="26"/>
      <c r="O10" s="26"/>
      <c r="P10" s="72"/>
      <c r="Q10" s="74">
        <f t="shared" si="1"/>
        <v>0</v>
      </c>
      <c r="R10" s="89">
        <f t="shared" si="0"/>
        <v>58623.86000000001</v>
      </c>
      <c r="S10" s="122">
        <f t="shared" si="2"/>
        <v>58623.86000000001</v>
      </c>
      <c r="T10" s="118"/>
      <c r="U10" s="119"/>
    </row>
    <row r="11" spans="1:21" ht="16.5" thickBot="1">
      <c r="A11" s="62">
        <v>7</v>
      </c>
      <c r="B11" s="60" t="s">
        <v>12</v>
      </c>
      <c r="C11" s="26">
        <v>16789.78</v>
      </c>
      <c r="D11" s="26">
        <v>22398.06</v>
      </c>
      <c r="E11" s="91">
        <v>33652.29</v>
      </c>
      <c r="F11" s="26">
        <v>1109.4</v>
      </c>
      <c r="G11" s="26">
        <v>3365.98</v>
      </c>
      <c r="H11" s="27">
        <v>6854.52</v>
      </c>
      <c r="I11" s="26"/>
      <c r="J11" s="26"/>
      <c r="K11" s="26"/>
      <c r="L11" s="26"/>
      <c r="M11" s="26"/>
      <c r="N11" s="26">
        <v>3751.46</v>
      </c>
      <c r="O11" s="26"/>
      <c r="P11" s="72"/>
      <c r="Q11" s="74">
        <f t="shared" si="1"/>
        <v>10605.98</v>
      </c>
      <c r="R11" s="89">
        <f t="shared" si="0"/>
        <v>87921.48999999999</v>
      </c>
      <c r="S11" s="122">
        <f t="shared" si="2"/>
        <v>77315.51</v>
      </c>
      <c r="T11" s="118"/>
      <c r="U11" s="119"/>
    </row>
    <row r="12" spans="1:21" ht="16.5" thickBot="1">
      <c r="A12" s="62">
        <v>8</v>
      </c>
      <c r="B12" s="60" t="s">
        <v>13</v>
      </c>
      <c r="C12" s="26">
        <v>50661.78</v>
      </c>
      <c r="D12" s="26">
        <v>50292.62</v>
      </c>
      <c r="E12" s="91">
        <v>105622.64</v>
      </c>
      <c r="F12" s="26">
        <v>4235.16</v>
      </c>
      <c r="G12" s="26">
        <v>5575.58</v>
      </c>
      <c r="H12" s="27">
        <v>3382.44</v>
      </c>
      <c r="I12" s="26"/>
      <c r="J12" s="26"/>
      <c r="K12" s="26">
        <v>15367.64</v>
      </c>
      <c r="L12" s="26"/>
      <c r="M12" s="26"/>
      <c r="N12" s="26">
        <v>3861.3</v>
      </c>
      <c r="O12" s="26"/>
      <c r="P12" s="72"/>
      <c r="Q12" s="74">
        <f t="shared" si="1"/>
        <v>22611.379999999997</v>
      </c>
      <c r="R12" s="89">
        <f t="shared" si="0"/>
        <v>238999.15999999997</v>
      </c>
      <c r="S12" s="122">
        <f t="shared" si="2"/>
        <v>216387.77999999997</v>
      </c>
      <c r="T12" s="118"/>
      <c r="U12" s="119"/>
    </row>
    <row r="13" spans="1:21" ht="16.5" thickBot="1">
      <c r="A13" s="62">
        <v>9</v>
      </c>
      <c r="B13" s="60" t="s">
        <v>14</v>
      </c>
      <c r="C13" s="26">
        <v>48329.7</v>
      </c>
      <c r="D13" s="26">
        <v>53201.52</v>
      </c>
      <c r="E13" s="91">
        <v>48439.43</v>
      </c>
      <c r="F13" s="26">
        <v>1463.93</v>
      </c>
      <c r="G13" s="26">
        <v>6417.37</v>
      </c>
      <c r="H13" s="27">
        <v>380.88</v>
      </c>
      <c r="I13" s="26"/>
      <c r="J13" s="26">
        <v>5791.95</v>
      </c>
      <c r="K13" s="26"/>
      <c r="L13" s="26"/>
      <c r="M13" s="26"/>
      <c r="N13" s="26">
        <v>3893.58</v>
      </c>
      <c r="O13" s="26"/>
      <c r="P13" s="72"/>
      <c r="Q13" s="74">
        <f t="shared" si="1"/>
        <v>10066.41</v>
      </c>
      <c r="R13" s="89">
        <f t="shared" si="0"/>
        <v>167918.36</v>
      </c>
      <c r="S13" s="122">
        <f t="shared" si="2"/>
        <v>157851.94999999998</v>
      </c>
      <c r="T13" s="118"/>
      <c r="U13" s="119"/>
    </row>
    <row r="14" spans="1:21" ht="16.5" thickBot="1">
      <c r="A14" s="62">
        <v>10</v>
      </c>
      <c r="B14" s="60" t="s">
        <v>15</v>
      </c>
      <c r="C14" s="26">
        <v>13196.03</v>
      </c>
      <c r="D14" s="26">
        <v>41511.54</v>
      </c>
      <c r="E14" s="91">
        <v>36367.51</v>
      </c>
      <c r="F14" s="26">
        <v>683.75</v>
      </c>
      <c r="G14" s="26">
        <v>867.19</v>
      </c>
      <c r="H14" s="27">
        <v>8071.58</v>
      </c>
      <c r="I14" s="26"/>
      <c r="J14" s="26"/>
      <c r="K14" s="26">
        <v>31390.16</v>
      </c>
      <c r="L14" s="26"/>
      <c r="M14" s="26"/>
      <c r="N14" s="26">
        <v>7194.18</v>
      </c>
      <c r="O14" s="26"/>
      <c r="P14" s="72"/>
      <c r="Q14" s="74">
        <f t="shared" si="1"/>
        <v>46655.92</v>
      </c>
      <c r="R14" s="89">
        <f t="shared" si="0"/>
        <v>139281.94</v>
      </c>
      <c r="S14" s="122">
        <f t="shared" si="2"/>
        <v>92626.02</v>
      </c>
      <c r="T14" s="118"/>
      <c r="U14" s="119"/>
    </row>
    <row r="15" spans="1:21" ht="16.5" thickBot="1">
      <c r="A15" s="62">
        <v>11</v>
      </c>
      <c r="B15" s="60" t="s">
        <v>16</v>
      </c>
      <c r="C15" s="26">
        <v>15607.51</v>
      </c>
      <c r="D15" s="28">
        <v>16795.13</v>
      </c>
      <c r="E15" s="91">
        <v>14083.89</v>
      </c>
      <c r="F15" s="26">
        <v>1002.65</v>
      </c>
      <c r="G15" s="26">
        <v>2449.87</v>
      </c>
      <c r="H15" s="27"/>
      <c r="I15" s="26"/>
      <c r="J15" s="26"/>
      <c r="K15" s="26"/>
      <c r="L15" s="26"/>
      <c r="M15" s="26"/>
      <c r="N15" s="26"/>
      <c r="O15" s="26"/>
      <c r="P15" s="72"/>
      <c r="Q15" s="74">
        <f t="shared" si="1"/>
        <v>0</v>
      </c>
      <c r="R15" s="89">
        <f t="shared" si="0"/>
        <v>49939.05</v>
      </c>
      <c r="S15" s="122">
        <f t="shared" si="2"/>
        <v>49939.05</v>
      </c>
      <c r="T15" s="118"/>
      <c r="U15" s="119"/>
    </row>
    <row r="16" spans="1:21" ht="16.5" thickBot="1">
      <c r="A16" s="62">
        <v>12</v>
      </c>
      <c r="B16" s="60" t="s">
        <v>17</v>
      </c>
      <c r="C16" s="26">
        <v>67498.13</v>
      </c>
      <c r="D16" s="26">
        <v>80560.23</v>
      </c>
      <c r="E16" s="91">
        <v>48891.41</v>
      </c>
      <c r="F16" s="91">
        <v>3570.89</v>
      </c>
      <c r="G16" s="26">
        <v>9296.25</v>
      </c>
      <c r="H16" s="27">
        <v>317.4</v>
      </c>
      <c r="I16" s="26"/>
      <c r="J16" s="26">
        <v>5791.95</v>
      </c>
      <c r="K16" s="26">
        <v>28537.72</v>
      </c>
      <c r="L16" s="26">
        <v>1946.25</v>
      </c>
      <c r="M16" s="26"/>
      <c r="N16" s="26">
        <v>30830.17</v>
      </c>
      <c r="O16" s="26"/>
      <c r="P16" s="72">
        <v>3861.3</v>
      </c>
      <c r="Q16" s="74">
        <f t="shared" si="1"/>
        <v>71284.79</v>
      </c>
      <c r="R16" s="89">
        <f t="shared" si="0"/>
        <v>281101.7</v>
      </c>
      <c r="S16" s="122">
        <f t="shared" si="2"/>
        <v>209816.91000000003</v>
      </c>
      <c r="T16" s="118"/>
      <c r="U16" s="119"/>
    </row>
    <row r="17" spans="1:21" ht="16.5" thickBot="1">
      <c r="A17" s="62">
        <v>13</v>
      </c>
      <c r="B17" s="60" t="s">
        <v>18</v>
      </c>
      <c r="C17" s="26">
        <v>24901.2</v>
      </c>
      <c r="D17" s="26">
        <v>30326.98</v>
      </c>
      <c r="E17" s="91">
        <v>22661.47</v>
      </c>
      <c r="F17" s="26">
        <v>2316.84</v>
      </c>
      <c r="G17" s="26">
        <v>2510.96</v>
      </c>
      <c r="H17" s="27">
        <v>317.4</v>
      </c>
      <c r="I17" s="26"/>
      <c r="J17" s="26"/>
      <c r="K17" s="26"/>
      <c r="L17" s="26"/>
      <c r="M17" s="26"/>
      <c r="N17" s="26"/>
      <c r="O17" s="26"/>
      <c r="P17" s="72"/>
      <c r="Q17" s="74">
        <f t="shared" si="1"/>
        <v>317.4</v>
      </c>
      <c r="R17" s="89">
        <f t="shared" si="0"/>
        <v>83034.84999999999</v>
      </c>
      <c r="S17" s="122">
        <f t="shared" si="2"/>
        <v>82717.45</v>
      </c>
      <c r="T17" s="118"/>
      <c r="U17" s="119"/>
    </row>
    <row r="18" spans="1:59" ht="16.5" thickBot="1">
      <c r="A18" s="62">
        <v>14</v>
      </c>
      <c r="B18" s="60" t="s">
        <v>19</v>
      </c>
      <c r="C18" s="26">
        <v>18296.33</v>
      </c>
      <c r="D18" s="26">
        <v>12652.54</v>
      </c>
      <c r="E18" s="91">
        <v>5976.91</v>
      </c>
      <c r="F18" s="26">
        <v>872.29</v>
      </c>
      <c r="G18" s="26">
        <v>1373.48</v>
      </c>
      <c r="H18" s="27"/>
      <c r="I18" s="26"/>
      <c r="J18" s="26"/>
      <c r="K18" s="26"/>
      <c r="L18" s="26"/>
      <c r="M18" s="26"/>
      <c r="N18" s="26"/>
      <c r="O18" s="26"/>
      <c r="P18" s="72"/>
      <c r="Q18" s="74">
        <f t="shared" si="1"/>
        <v>0</v>
      </c>
      <c r="R18" s="89">
        <f t="shared" si="0"/>
        <v>39171.55</v>
      </c>
      <c r="S18" s="122">
        <f t="shared" si="2"/>
        <v>39171.55</v>
      </c>
      <c r="T18" s="118"/>
      <c r="U18" s="11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21" ht="16.5" thickBot="1">
      <c r="A19" s="62">
        <v>15</v>
      </c>
      <c r="B19" s="60" t="s">
        <v>20</v>
      </c>
      <c r="C19" s="26">
        <v>44659.7</v>
      </c>
      <c r="D19" s="26">
        <v>32598.46</v>
      </c>
      <c r="E19" s="91">
        <v>27723.66</v>
      </c>
      <c r="F19" s="26">
        <v>9895.16</v>
      </c>
      <c r="G19" s="26">
        <v>4111.83</v>
      </c>
      <c r="H19" s="27"/>
      <c r="I19" s="26"/>
      <c r="J19" s="26"/>
      <c r="K19" s="26"/>
      <c r="L19" s="26"/>
      <c r="M19" s="26"/>
      <c r="N19" s="26"/>
      <c r="O19" s="26"/>
      <c r="P19" s="72"/>
      <c r="Q19" s="74">
        <f t="shared" si="1"/>
        <v>0</v>
      </c>
      <c r="R19" s="89">
        <f t="shared" si="0"/>
        <v>118988.81000000001</v>
      </c>
      <c r="S19" s="122">
        <f t="shared" si="2"/>
        <v>118988.81000000001</v>
      </c>
      <c r="T19" s="118"/>
      <c r="U19" s="119"/>
    </row>
    <row r="20" spans="1:21" ht="16.5" thickBot="1">
      <c r="A20" s="62">
        <v>16</v>
      </c>
      <c r="B20" s="60" t="s">
        <v>21</v>
      </c>
      <c r="C20" s="26">
        <v>14503.06</v>
      </c>
      <c r="D20" s="26">
        <v>14758.33</v>
      </c>
      <c r="E20" s="91">
        <v>9600.65</v>
      </c>
      <c r="F20" s="26">
        <v>809.51</v>
      </c>
      <c r="G20" s="26">
        <v>1883.17</v>
      </c>
      <c r="H20" s="29"/>
      <c r="I20" s="26"/>
      <c r="J20" s="26"/>
      <c r="K20" s="26"/>
      <c r="L20" s="26"/>
      <c r="M20" s="26"/>
      <c r="N20" s="26"/>
      <c r="O20" s="26"/>
      <c r="P20" s="72"/>
      <c r="Q20" s="74">
        <f t="shared" si="1"/>
        <v>0</v>
      </c>
      <c r="R20" s="89">
        <f t="shared" si="0"/>
        <v>41554.72</v>
      </c>
      <c r="S20" s="122">
        <f t="shared" si="2"/>
        <v>41554.72</v>
      </c>
      <c r="T20" s="118"/>
      <c r="U20" s="119"/>
    </row>
    <row r="21" spans="1:21" ht="16.5" thickBot="1">
      <c r="A21" s="62">
        <v>17</v>
      </c>
      <c r="B21" s="60" t="s">
        <v>22</v>
      </c>
      <c r="C21" s="26">
        <v>6765.35</v>
      </c>
      <c r="D21" s="26">
        <v>3189.66</v>
      </c>
      <c r="E21" s="91">
        <v>4862.6</v>
      </c>
      <c r="F21" s="26">
        <v>239.74</v>
      </c>
      <c r="G21" s="26">
        <v>295.18</v>
      </c>
      <c r="H21" s="27"/>
      <c r="I21" s="26"/>
      <c r="J21" s="26"/>
      <c r="K21" s="26"/>
      <c r="L21" s="26"/>
      <c r="M21" s="26"/>
      <c r="N21" s="26"/>
      <c r="O21" s="26"/>
      <c r="P21" s="72"/>
      <c r="Q21" s="74">
        <f t="shared" si="1"/>
        <v>0</v>
      </c>
      <c r="R21" s="89">
        <f t="shared" si="0"/>
        <v>15352.53</v>
      </c>
      <c r="S21" s="122">
        <f t="shared" si="2"/>
        <v>15352.53</v>
      </c>
      <c r="T21" s="118"/>
      <c r="U21" s="119"/>
    </row>
    <row r="22" spans="1:21" ht="16.5" thickBot="1">
      <c r="A22" s="62">
        <v>18</v>
      </c>
      <c r="B22" s="60" t="s">
        <v>23</v>
      </c>
      <c r="C22" s="26">
        <v>2239.13</v>
      </c>
      <c r="D22" s="26">
        <v>1348.74</v>
      </c>
      <c r="E22" s="91">
        <v>1259.2</v>
      </c>
      <c r="F22" s="26">
        <v>76.62</v>
      </c>
      <c r="G22" s="26">
        <v>236.35</v>
      </c>
      <c r="H22" s="27"/>
      <c r="I22" s="26"/>
      <c r="J22" s="26"/>
      <c r="K22" s="26"/>
      <c r="L22" s="26"/>
      <c r="M22" s="26"/>
      <c r="N22" s="26"/>
      <c r="O22" s="26"/>
      <c r="P22" s="72"/>
      <c r="Q22" s="74">
        <f t="shared" si="1"/>
        <v>0</v>
      </c>
      <c r="R22" s="89">
        <f t="shared" si="0"/>
        <v>5160.04</v>
      </c>
      <c r="S22" s="122">
        <f t="shared" si="2"/>
        <v>5160.04</v>
      </c>
      <c r="T22" s="118"/>
      <c r="U22" s="119"/>
    </row>
    <row r="23" spans="1:21" ht="16.5" thickBot="1">
      <c r="A23" s="62">
        <v>19</v>
      </c>
      <c r="B23" s="60" t="s">
        <v>24</v>
      </c>
      <c r="C23" s="26">
        <v>12466.63</v>
      </c>
      <c r="D23" s="26">
        <v>11405.18</v>
      </c>
      <c r="E23" s="91">
        <v>3628.74</v>
      </c>
      <c r="F23" s="26">
        <v>2356.1</v>
      </c>
      <c r="G23" s="26">
        <v>1178.25</v>
      </c>
      <c r="H23" s="27"/>
      <c r="I23" s="26"/>
      <c r="J23" s="26"/>
      <c r="K23" s="26"/>
      <c r="L23" s="26"/>
      <c r="M23" s="26"/>
      <c r="N23" s="26"/>
      <c r="O23" s="26"/>
      <c r="P23" s="72"/>
      <c r="Q23" s="74">
        <f t="shared" si="1"/>
        <v>0</v>
      </c>
      <c r="R23" s="89">
        <f t="shared" si="0"/>
        <v>31034.899999999994</v>
      </c>
      <c r="S23" s="122">
        <f t="shared" si="2"/>
        <v>31034.899999999994</v>
      </c>
      <c r="T23" s="118"/>
      <c r="U23" s="119"/>
    </row>
    <row r="24" spans="1:21" ht="16.5" thickBot="1">
      <c r="A24" s="62">
        <v>20</v>
      </c>
      <c r="B24" s="60" t="s">
        <v>25</v>
      </c>
      <c r="C24" s="26">
        <v>17390.2</v>
      </c>
      <c r="D24" s="26">
        <v>20804.55</v>
      </c>
      <c r="E24" s="91">
        <v>12412.88</v>
      </c>
      <c r="F24" s="26">
        <v>307.09</v>
      </c>
      <c r="G24" s="26">
        <v>3090.71</v>
      </c>
      <c r="H24" s="27">
        <v>2718.52</v>
      </c>
      <c r="I24" s="26"/>
      <c r="J24" s="26"/>
      <c r="K24" s="26"/>
      <c r="L24" s="26"/>
      <c r="M24" s="26">
        <v>8956.67</v>
      </c>
      <c r="N24" s="26">
        <v>3988.47</v>
      </c>
      <c r="O24" s="26"/>
      <c r="P24" s="72"/>
      <c r="Q24" s="74">
        <f t="shared" si="1"/>
        <v>15663.66</v>
      </c>
      <c r="R24" s="89">
        <f t="shared" si="0"/>
        <v>69669.09</v>
      </c>
      <c r="S24" s="122">
        <f t="shared" si="2"/>
        <v>54005.42999999999</v>
      </c>
      <c r="T24" s="118"/>
      <c r="U24" s="119"/>
    </row>
    <row r="25" spans="1:21" ht="16.5" thickBot="1">
      <c r="A25" s="62">
        <v>21</v>
      </c>
      <c r="B25" s="60" t="s">
        <v>26</v>
      </c>
      <c r="C25" s="26">
        <v>40572.65</v>
      </c>
      <c r="D25" s="26">
        <v>34163.42</v>
      </c>
      <c r="E25" s="91">
        <v>24273.33</v>
      </c>
      <c r="F25" s="26">
        <v>8006.04</v>
      </c>
      <c r="G25" s="26">
        <v>4409.2</v>
      </c>
      <c r="H25" s="27">
        <v>380.88</v>
      </c>
      <c r="I25" s="26"/>
      <c r="J25" s="26"/>
      <c r="K25" s="26"/>
      <c r="L25" s="26"/>
      <c r="M25" s="26"/>
      <c r="N25" s="26"/>
      <c r="O25" s="26"/>
      <c r="P25" s="72">
        <v>3861.3</v>
      </c>
      <c r="Q25" s="74">
        <f t="shared" si="1"/>
        <v>4242.18</v>
      </c>
      <c r="R25" s="89">
        <f t="shared" si="0"/>
        <v>115666.82</v>
      </c>
      <c r="S25" s="122">
        <f t="shared" si="2"/>
        <v>111424.64000000001</v>
      </c>
      <c r="T25" s="118"/>
      <c r="U25" s="119"/>
    </row>
    <row r="26" spans="1:21" ht="16.5" thickBot="1">
      <c r="A26" s="62">
        <v>22</v>
      </c>
      <c r="B26" s="60" t="s">
        <v>27</v>
      </c>
      <c r="C26" s="26">
        <v>5082.49</v>
      </c>
      <c r="D26" s="26">
        <v>3272.4</v>
      </c>
      <c r="E26" s="91">
        <v>1533.26</v>
      </c>
      <c r="F26" s="26">
        <v>431.83</v>
      </c>
      <c r="G26" s="26">
        <v>409.38</v>
      </c>
      <c r="H26" s="27"/>
      <c r="I26" s="26"/>
      <c r="J26" s="26"/>
      <c r="K26" s="26"/>
      <c r="L26" s="26"/>
      <c r="M26" s="26"/>
      <c r="N26" s="26"/>
      <c r="O26" s="26"/>
      <c r="P26" s="72"/>
      <c r="Q26" s="74">
        <f t="shared" si="1"/>
        <v>0</v>
      </c>
      <c r="R26" s="89">
        <f t="shared" si="0"/>
        <v>10729.359999999999</v>
      </c>
      <c r="S26" s="122">
        <f t="shared" si="2"/>
        <v>10729.359999999999</v>
      </c>
      <c r="T26" s="118"/>
      <c r="U26" s="119"/>
    </row>
    <row r="27" spans="1:21" ht="16.5" thickBot="1">
      <c r="A27" s="62">
        <v>23</v>
      </c>
      <c r="B27" s="60" t="s">
        <v>28</v>
      </c>
      <c r="C27" s="26">
        <v>9598.92</v>
      </c>
      <c r="D27" s="26">
        <v>6851.63</v>
      </c>
      <c r="E27" s="91">
        <v>3792.84</v>
      </c>
      <c r="F27" s="26">
        <v>862.09</v>
      </c>
      <c r="G27" s="26">
        <v>945.9</v>
      </c>
      <c r="H27" s="27"/>
      <c r="I27" s="26"/>
      <c r="J27" s="26"/>
      <c r="K27" s="26"/>
      <c r="L27" s="26"/>
      <c r="M27" s="26"/>
      <c r="N27" s="26"/>
      <c r="O27" s="26"/>
      <c r="P27" s="72"/>
      <c r="Q27" s="74">
        <f t="shared" si="1"/>
        <v>0</v>
      </c>
      <c r="R27" s="89">
        <f t="shared" si="0"/>
        <v>22051.38</v>
      </c>
      <c r="S27" s="122">
        <f t="shared" si="2"/>
        <v>22051.38</v>
      </c>
      <c r="T27" s="118"/>
      <c r="U27" s="119"/>
    </row>
    <row r="28" spans="1:21" ht="16.5" thickBot="1">
      <c r="A28" s="62">
        <v>24</v>
      </c>
      <c r="B28" s="60" t="s">
        <v>29</v>
      </c>
      <c r="C28" s="26">
        <v>49116.4</v>
      </c>
      <c r="D28" s="26">
        <v>61134.68</v>
      </c>
      <c r="E28" s="91">
        <v>58223.21</v>
      </c>
      <c r="F28" s="26">
        <v>1483.46</v>
      </c>
      <c r="G28" s="26">
        <v>6587.24</v>
      </c>
      <c r="H28" s="27">
        <v>153931.76</v>
      </c>
      <c r="I28" s="26"/>
      <c r="J28" s="26"/>
      <c r="K28" s="26"/>
      <c r="L28" s="26"/>
      <c r="M28" s="26"/>
      <c r="N28" s="26"/>
      <c r="O28" s="26"/>
      <c r="P28" s="72"/>
      <c r="Q28" s="74">
        <f t="shared" si="1"/>
        <v>153931.76</v>
      </c>
      <c r="R28" s="89">
        <f t="shared" si="0"/>
        <v>330476.75</v>
      </c>
      <c r="S28" s="122">
        <f t="shared" si="2"/>
        <v>176544.99</v>
      </c>
      <c r="T28" s="118"/>
      <c r="U28" s="119"/>
    </row>
    <row r="29" spans="1:21" ht="16.5" thickBot="1">
      <c r="A29" s="62">
        <v>25</v>
      </c>
      <c r="B29" s="60" t="s">
        <v>30</v>
      </c>
      <c r="C29" s="26">
        <v>3241.7</v>
      </c>
      <c r="D29" s="26">
        <v>5484.65</v>
      </c>
      <c r="E29" s="91">
        <v>4314.01</v>
      </c>
      <c r="F29" s="26">
        <v>64.37</v>
      </c>
      <c r="G29" s="26">
        <v>623.27</v>
      </c>
      <c r="H29" s="27"/>
      <c r="I29" s="26"/>
      <c r="J29" s="26"/>
      <c r="K29" s="26"/>
      <c r="L29" s="26"/>
      <c r="M29" s="26"/>
      <c r="N29" s="26">
        <v>3988.47</v>
      </c>
      <c r="O29" s="26"/>
      <c r="P29" s="72"/>
      <c r="Q29" s="74">
        <f t="shared" si="1"/>
        <v>3988.47</v>
      </c>
      <c r="R29" s="89">
        <f t="shared" si="0"/>
        <v>17716.47</v>
      </c>
      <c r="S29" s="122">
        <f t="shared" si="2"/>
        <v>13728.000000000002</v>
      </c>
      <c r="T29" s="118"/>
      <c r="U29" s="119"/>
    </row>
    <row r="30" spans="1:21" ht="16.5" thickBot="1">
      <c r="A30" s="62">
        <v>26</v>
      </c>
      <c r="B30" s="60" t="s">
        <v>31</v>
      </c>
      <c r="C30" s="26">
        <v>17708.15</v>
      </c>
      <c r="D30" s="26">
        <v>15769.17</v>
      </c>
      <c r="E30" s="91">
        <v>7823.75</v>
      </c>
      <c r="F30" s="26">
        <v>1389.73</v>
      </c>
      <c r="G30" s="26">
        <v>2199.92</v>
      </c>
      <c r="H30" s="27"/>
      <c r="I30" s="26"/>
      <c r="J30" s="26"/>
      <c r="K30" s="26">
        <v>3332.88</v>
      </c>
      <c r="L30" s="26"/>
      <c r="M30" s="26"/>
      <c r="N30" s="26"/>
      <c r="O30" s="26"/>
      <c r="P30" s="72"/>
      <c r="Q30" s="74">
        <f t="shared" si="1"/>
        <v>3332.88</v>
      </c>
      <c r="R30" s="89">
        <f t="shared" si="0"/>
        <v>48223.6</v>
      </c>
      <c r="S30" s="122">
        <f t="shared" si="2"/>
        <v>44890.72</v>
      </c>
      <c r="T30" s="118"/>
      <c r="U30" s="119"/>
    </row>
    <row r="31" spans="1:21" ht="16.5" thickBot="1">
      <c r="A31" s="62">
        <v>27</v>
      </c>
      <c r="B31" s="60" t="s">
        <v>32</v>
      </c>
      <c r="C31" s="26">
        <v>13526.81</v>
      </c>
      <c r="D31" s="26">
        <v>9962.24</v>
      </c>
      <c r="E31" s="91">
        <v>16596.64</v>
      </c>
      <c r="F31" s="26">
        <v>499.27</v>
      </c>
      <c r="G31" s="26">
        <v>1889.86</v>
      </c>
      <c r="H31" s="27"/>
      <c r="I31" s="26"/>
      <c r="J31" s="26"/>
      <c r="K31" s="26"/>
      <c r="L31" s="26"/>
      <c r="M31" s="26"/>
      <c r="N31" s="26"/>
      <c r="O31" s="26"/>
      <c r="P31" s="72"/>
      <c r="Q31" s="74">
        <f t="shared" si="1"/>
        <v>0</v>
      </c>
      <c r="R31" s="89">
        <f t="shared" si="0"/>
        <v>42474.82</v>
      </c>
      <c r="S31" s="122">
        <f t="shared" si="2"/>
        <v>42474.82</v>
      </c>
      <c r="T31" s="118"/>
      <c r="U31" s="119"/>
    </row>
    <row r="32" spans="1:21" ht="16.5" thickBot="1">
      <c r="A32" s="62">
        <v>28</v>
      </c>
      <c r="B32" s="60" t="s">
        <v>33</v>
      </c>
      <c r="C32" s="26">
        <v>38780.1</v>
      </c>
      <c r="D32" s="26">
        <v>48982.27</v>
      </c>
      <c r="E32" s="91">
        <v>19021.28</v>
      </c>
      <c r="F32" s="26">
        <v>1529.07</v>
      </c>
      <c r="G32" s="26">
        <v>5554.61</v>
      </c>
      <c r="H32" s="27">
        <v>3505.04</v>
      </c>
      <c r="I32" s="26"/>
      <c r="J32" s="26"/>
      <c r="K32" s="26"/>
      <c r="L32" s="26"/>
      <c r="M32" s="26"/>
      <c r="N32" s="26"/>
      <c r="O32" s="26"/>
      <c r="P32" s="72"/>
      <c r="Q32" s="74">
        <f t="shared" si="1"/>
        <v>3505.04</v>
      </c>
      <c r="R32" s="89">
        <f t="shared" si="0"/>
        <v>117372.37</v>
      </c>
      <c r="S32" s="122">
        <f t="shared" si="2"/>
        <v>113867.33</v>
      </c>
      <c r="T32" s="118"/>
      <c r="U32" s="119"/>
    </row>
    <row r="33" spans="1:21" ht="16.5" thickBot="1">
      <c r="A33" s="62">
        <v>29</v>
      </c>
      <c r="B33" s="60" t="s">
        <v>34</v>
      </c>
      <c r="C33" s="26">
        <v>29631.95</v>
      </c>
      <c r="D33" s="26">
        <v>33795.57</v>
      </c>
      <c r="E33" s="91">
        <v>17075.92</v>
      </c>
      <c r="F33" s="26">
        <v>2114.86</v>
      </c>
      <c r="G33" s="26">
        <v>5123.92</v>
      </c>
      <c r="H33" s="27">
        <v>3885.92</v>
      </c>
      <c r="I33" s="26"/>
      <c r="J33" s="26"/>
      <c r="K33" s="26"/>
      <c r="L33" s="26"/>
      <c r="M33" s="26">
        <v>4251.21</v>
      </c>
      <c r="N33" s="26">
        <v>7722.6</v>
      </c>
      <c r="O33" s="26"/>
      <c r="P33" s="72"/>
      <c r="Q33" s="74">
        <f t="shared" si="1"/>
        <v>15859.73</v>
      </c>
      <c r="R33" s="89">
        <f t="shared" si="0"/>
        <v>103601.95</v>
      </c>
      <c r="S33" s="122">
        <f t="shared" si="2"/>
        <v>87742.22</v>
      </c>
      <c r="T33" s="118"/>
      <c r="U33" s="119"/>
    </row>
    <row r="34" spans="1:21" ht="16.5" thickBot="1">
      <c r="A34" s="62">
        <v>30</v>
      </c>
      <c r="B34" s="60" t="s">
        <v>35</v>
      </c>
      <c r="C34" s="26">
        <v>4287.14</v>
      </c>
      <c r="D34" s="26">
        <v>3175.76</v>
      </c>
      <c r="E34" s="91">
        <v>3654.42</v>
      </c>
      <c r="F34" s="26">
        <v>146.01</v>
      </c>
      <c r="G34" s="26">
        <v>376.61</v>
      </c>
      <c r="H34" s="27"/>
      <c r="I34" s="26"/>
      <c r="J34" s="26"/>
      <c r="K34" s="26"/>
      <c r="L34" s="26"/>
      <c r="M34" s="26"/>
      <c r="N34" s="26"/>
      <c r="O34" s="26"/>
      <c r="P34" s="72"/>
      <c r="Q34" s="74">
        <f t="shared" si="1"/>
        <v>0</v>
      </c>
      <c r="R34" s="89">
        <f t="shared" si="0"/>
        <v>11639.94</v>
      </c>
      <c r="S34" s="122">
        <f t="shared" si="2"/>
        <v>11639.94</v>
      </c>
      <c r="T34" s="118"/>
      <c r="U34" s="119"/>
    </row>
    <row r="35" spans="1:21" ht="16.5" thickBot="1">
      <c r="A35" s="62">
        <v>31</v>
      </c>
      <c r="B35" s="60" t="s">
        <v>88</v>
      </c>
      <c r="C35" s="26">
        <v>4959.74</v>
      </c>
      <c r="D35" s="26">
        <v>3682.77</v>
      </c>
      <c r="E35" s="91">
        <v>2825.15</v>
      </c>
      <c r="F35" s="26">
        <v>356.99</v>
      </c>
      <c r="G35" s="26">
        <v>576.84</v>
      </c>
      <c r="H35" s="27"/>
      <c r="I35" s="26"/>
      <c r="J35" s="26"/>
      <c r="K35" s="26"/>
      <c r="L35" s="26"/>
      <c r="M35" s="26"/>
      <c r="N35" s="26"/>
      <c r="O35" s="26"/>
      <c r="P35" s="72"/>
      <c r="Q35" s="74">
        <f t="shared" si="1"/>
        <v>0</v>
      </c>
      <c r="R35" s="89">
        <f t="shared" si="0"/>
        <v>12401.49</v>
      </c>
      <c r="S35" s="122">
        <f t="shared" si="2"/>
        <v>12401.49</v>
      </c>
      <c r="T35" s="118"/>
      <c r="U35" s="119"/>
    </row>
    <row r="36" spans="1:21" ht="16.5" thickBot="1">
      <c r="A36" s="62">
        <v>32</v>
      </c>
      <c r="B36" s="60" t="s">
        <v>90</v>
      </c>
      <c r="C36" s="26">
        <v>17332.68</v>
      </c>
      <c r="D36" s="26">
        <v>14539.82</v>
      </c>
      <c r="E36" s="26">
        <v>14216.5</v>
      </c>
      <c r="F36" s="26">
        <v>698.35</v>
      </c>
      <c r="G36" s="26">
        <v>1756.14</v>
      </c>
      <c r="H36" s="27"/>
      <c r="I36" s="26"/>
      <c r="J36" s="26"/>
      <c r="K36" s="26"/>
      <c r="L36" s="26"/>
      <c r="M36" s="26">
        <v>2919.71</v>
      </c>
      <c r="N36" s="26"/>
      <c r="O36" s="26"/>
      <c r="P36" s="72">
        <v>3861.3</v>
      </c>
      <c r="Q36" s="74">
        <f t="shared" si="1"/>
        <v>6781.01</v>
      </c>
      <c r="R36" s="89">
        <f t="shared" si="0"/>
        <v>55324.5</v>
      </c>
      <c r="S36" s="122">
        <f t="shared" si="2"/>
        <v>48543.49</v>
      </c>
      <c r="T36" s="118"/>
      <c r="U36" s="119"/>
    </row>
    <row r="37" spans="1:21" ht="16.5" thickBot="1">
      <c r="A37" s="62">
        <v>33</v>
      </c>
      <c r="B37" s="60" t="s">
        <v>91</v>
      </c>
      <c r="C37" s="26">
        <v>23566.57</v>
      </c>
      <c r="D37" s="26">
        <v>30044.68</v>
      </c>
      <c r="E37" s="91">
        <v>14786.52</v>
      </c>
      <c r="F37" s="26">
        <v>866.32</v>
      </c>
      <c r="G37" s="26">
        <v>2970.49</v>
      </c>
      <c r="H37" s="27"/>
      <c r="I37" s="26"/>
      <c r="J37" s="26"/>
      <c r="K37" s="26"/>
      <c r="L37" s="26"/>
      <c r="M37" s="26"/>
      <c r="N37" s="26"/>
      <c r="O37" s="26"/>
      <c r="P37" s="72"/>
      <c r="Q37" s="74">
        <f t="shared" si="1"/>
        <v>0</v>
      </c>
      <c r="R37" s="89">
        <f t="shared" si="0"/>
        <v>72234.58000000002</v>
      </c>
      <c r="S37" s="122">
        <f t="shared" si="2"/>
        <v>72234.58000000002</v>
      </c>
      <c r="T37" s="118"/>
      <c r="U37" s="119"/>
    </row>
    <row r="38" spans="1:21" ht="16.5" thickBot="1">
      <c r="A38" s="62">
        <v>34</v>
      </c>
      <c r="B38" s="60" t="s">
        <v>93</v>
      </c>
      <c r="C38" s="26">
        <v>1049.45</v>
      </c>
      <c r="D38" s="26">
        <v>764.92</v>
      </c>
      <c r="E38" s="91">
        <v>67.13</v>
      </c>
      <c r="F38" s="91">
        <v>52.84</v>
      </c>
      <c r="G38" s="26">
        <v>113.9</v>
      </c>
      <c r="H38" s="27"/>
      <c r="I38" s="26"/>
      <c r="J38" s="26"/>
      <c r="K38" s="26"/>
      <c r="L38" s="26"/>
      <c r="M38" s="26"/>
      <c r="N38" s="26"/>
      <c r="O38" s="26"/>
      <c r="P38" s="72"/>
      <c r="Q38" s="74">
        <f t="shared" si="1"/>
        <v>0</v>
      </c>
      <c r="R38" s="89">
        <f t="shared" si="0"/>
        <v>2048.24</v>
      </c>
      <c r="S38" s="122">
        <f t="shared" si="2"/>
        <v>2048.24</v>
      </c>
      <c r="T38" s="118"/>
      <c r="U38" s="119"/>
    </row>
    <row r="39" spans="1:21" ht="16.5" thickBot="1">
      <c r="A39" s="62">
        <v>35</v>
      </c>
      <c r="B39" s="60" t="s">
        <v>96</v>
      </c>
      <c r="C39" s="26">
        <v>9115.05</v>
      </c>
      <c r="D39" s="26">
        <v>5859.01</v>
      </c>
      <c r="E39" s="91">
        <v>5674.95</v>
      </c>
      <c r="F39" s="26">
        <v>1243.02</v>
      </c>
      <c r="G39" s="26">
        <v>1149.91</v>
      </c>
      <c r="H39" s="27"/>
      <c r="I39" s="26"/>
      <c r="J39" s="26"/>
      <c r="K39" s="26"/>
      <c r="L39" s="26"/>
      <c r="M39" s="26"/>
      <c r="N39" s="26"/>
      <c r="O39" s="26"/>
      <c r="P39" s="72"/>
      <c r="Q39" s="74">
        <f t="shared" si="1"/>
        <v>0</v>
      </c>
      <c r="R39" s="89">
        <f t="shared" si="0"/>
        <v>23041.94</v>
      </c>
      <c r="S39" s="122">
        <f t="shared" si="2"/>
        <v>23041.94</v>
      </c>
      <c r="T39" s="118"/>
      <c r="U39" s="119"/>
    </row>
    <row r="40" spans="1:21" ht="16.5" thickBot="1">
      <c r="A40" s="62">
        <v>36</v>
      </c>
      <c r="B40" s="96" t="s">
        <v>97</v>
      </c>
      <c r="C40" s="97">
        <v>5532.78</v>
      </c>
      <c r="D40" s="97">
        <v>4519.5</v>
      </c>
      <c r="E40" s="98">
        <v>4828.51</v>
      </c>
      <c r="F40" s="97">
        <v>70.55</v>
      </c>
      <c r="G40" s="97">
        <v>181.96</v>
      </c>
      <c r="H40" s="99"/>
      <c r="I40" s="97"/>
      <c r="J40" s="97"/>
      <c r="K40" s="97"/>
      <c r="L40" s="97"/>
      <c r="M40" s="97"/>
      <c r="N40" s="97"/>
      <c r="O40" s="97"/>
      <c r="P40" s="100"/>
      <c r="Q40" s="74">
        <f t="shared" si="1"/>
        <v>0</v>
      </c>
      <c r="R40" s="89">
        <f t="shared" si="0"/>
        <v>15133.299999999997</v>
      </c>
      <c r="S40" s="122">
        <f t="shared" si="2"/>
        <v>15133.299999999997</v>
      </c>
      <c r="T40" s="118"/>
      <c r="U40" s="119"/>
    </row>
    <row r="41" spans="1:34" s="102" customFormat="1" ht="16.5" thickBot="1">
      <c r="A41" s="62">
        <v>37</v>
      </c>
      <c r="B41" s="101" t="s">
        <v>101</v>
      </c>
      <c r="C41" s="26">
        <v>6878.91</v>
      </c>
      <c r="D41" s="26">
        <v>5952.54</v>
      </c>
      <c r="E41" s="91">
        <v>3943.27</v>
      </c>
      <c r="F41" s="26">
        <v>348.13</v>
      </c>
      <c r="G41" s="26">
        <v>805.19</v>
      </c>
      <c r="H41" s="99"/>
      <c r="I41" s="97"/>
      <c r="J41" s="97"/>
      <c r="K41" s="97"/>
      <c r="L41" s="97"/>
      <c r="M41" s="97"/>
      <c r="N41" s="97"/>
      <c r="O41" s="97"/>
      <c r="P41" s="97"/>
      <c r="Q41" s="74">
        <f t="shared" si="1"/>
        <v>0</v>
      </c>
      <c r="R41" s="105">
        <f t="shared" si="0"/>
        <v>17928.04</v>
      </c>
      <c r="S41" s="122">
        <f t="shared" si="2"/>
        <v>17928.04</v>
      </c>
      <c r="T41" s="118"/>
      <c r="U41" s="119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15"/>
    </row>
    <row r="42" spans="1:33" s="104" customFormat="1" ht="26.25" customHeight="1" thickBot="1">
      <c r="A42" s="103"/>
      <c r="B42" s="69" t="s">
        <v>36</v>
      </c>
      <c r="C42" s="70">
        <f>SUM(C5:C41)</f>
        <v>750355.3500000001</v>
      </c>
      <c r="D42" s="70">
        <f aca="true" t="shared" si="3" ref="D42:P42">SUM(D5:D41)</f>
        <v>797322.1900000002</v>
      </c>
      <c r="E42" s="70">
        <f t="shared" si="3"/>
        <v>689662.3800000002</v>
      </c>
      <c r="F42" s="70">
        <f t="shared" si="3"/>
        <v>58656.31999999999</v>
      </c>
      <c r="G42" s="70">
        <f t="shared" si="3"/>
        <v>92522.97</v>
      </c>
      <c r="H42" s="70">
        <f t="shared" si="3"/>
        <v>188794.18000000005</v>
      </c>
      <c r="I42" s="70">
        <f t="shared" si="3"/>
        <v>0</v>
      </c>
      <c r="J42" s="70">
        <f t="shared" si="3"/>
        <v>21237.15</v>
      </c>
      <c r="K42" s="70">
        <f t="shared" si="3"/>
        <v>104998.46</v>
      </c>
      <c r="L42" s="70">
        <f t="shared" si="3"/>
        <v>1946.25</v>
      </c>
      <c r="M42" s="70">
        <f t="shared" si="3"/>
        <v>17622.87</v>
      </c>
      <c r="N42" s="70">
        <f t="shared" si="3"/>
        <v>80488.03</v>
      </c>
      <c r="O42" s="70">
        <f t="shared" si="3"/>
        <v>13239.96</v>
      </c>
      <c r="P42" s="70">
        <f t="shared" si="3"/>
        <v>15445.2</v>
      </c>
      <c r="Q42" s="107">
        <f t="shared" si="1"/>
        <v>443772.1000000001</v>
      </c>
      <c r="R42" s="106">
        <f t="shared" si="0"/>
        <v>2832291.3100000005</v>
      </c>
      <c r="S42" s="122">
        <f t="shared" si="2"/>
        <v>2388519.2100000004</v>
      </c>
      <c r="T42" s="118"/>
      <c r="U42" s="11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2:20" ht="15.75">
      <c r="B43" s="30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  <c r="T43" s="116"/>
    </row>
    <row r="44" spans="2:20" ht="15.75">
      <c r="B44" s="34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  <c r="T44" s="116"/>
    </row>
    <row r="45" spans="2:18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0">
      <selection activeCell="I34" sqref="I34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1" t="s">
        <v>124</v>
      </c>
      <c r="B3" s="111"/>
      <c r="C3" s="111"/>
      <c r="D3" s="111"/>
      <c r="E3" s="111"/>
      <c r="F3" s="111"/>
      <c r="G3" s="111"/>
      <c r="H3" s="111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5">
      <c r="A6" s="40" t="s">
        <v>80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61</v>
      </c>
      <c r="B15" s="7" t="s">
        <v>15</v>
      </c>
      <c r="C15" s="8">
        <v>392.5</v>
      </c>
      <c r="D15" s="12"/>
      <c r="E15" s="1"/>
      <c r="F15" s="1"/>
      <c r="G15" s="37"/>
      <c r="H15" s="37"/>
    </row>
    <row r="16" spans="1:8" ht="1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66</v>
      </c>
      <c r="B20" s="7" t="s">
        <v>20</v>
      </c>
      <c r="C20" s="8">
        <v>434.55</v>
      </c>
      <c r="D20" s="12"/>
      <c r="E20" s="1"/>
      <c r="F20" s="1"/>
      <c r="G20" s="37"/>
      <c r="H20" s="37"/>
    </row>
    <row r="21" spans="1:8" ht="1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75</v>
      </c>
      <c r="B29" s="7" t="s">
        <v>29</v>
      </c>
      <c r="C29" s="8">
        <v>434.55</v>
      </c>
      <c r="D29" s="12"/>
      <c r="E29" s="1"/>
      <c r="F29" s="1"/>
      <c r="G29" s="37"/>
      <c r="H29" s="37"/>
    </row>
    <row r="30" spans="1:8" ht="1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5">
      <c r="A37" s="40" t="s">
        <v>84</v>
      </c>
      <c r="B37" s="7" t="s">
        <v>90</v>
      </c>
      <c r="C37" s="48"/>
      <c r="D37" s="12"/>
      <c r="E37" s="1"/>
      <c r="F37" s="1"/>
      <c r="G37" s="37"/>
      <c r="H37" s="37"/>
    </row>
    <row r="38" spans="1:8" ht="15">
      <c r="A38" s="40" t="s">
        <v>85</v>
      </c>
      <c r="B38" s="7" t="s">
        <v>91</v>
      </c>
      <c r="C38" s="48"/>
      <c r="D38" s="12"/>
      <c r="E38" s="1"/>
      <c r="F38" s="1"/>
      <c r="G38" s="37"/>
      <c r="H38" s="37"/>
    </row>
    <row r="39" spans="1:8" ht="15">
      <c r="A39" s="40" t="s">
        <v>86</v>
      </c>
      <c r="B39" s="7" t="s">
        <v>93</v>
      </c>
      <c r="C39" s="48"/>
      <c r="D39" s="12"/>
      <c r="E39" s="1"/>
      <c r="F39" s="1"/>
      <c r="G39" s="37"/>
      <c r="H39" s="37"/>
    </row>
    <row r="40" spans="1:8" ht="15">
      <c r="A40" s="40" t="s">
        <v>87</v>
      </c>
      <c r="B40" s="7" t="s">
        <v>96</v>
      </c>
      <c r="C40" s="48"/>
      <c r="D40" s="12"/>
      <c r="E40" s="1"/>
      <c r="F40" s="1"/>
      <c r="G40" s="37"/>
      <c r="H40" s="37"/>
    </row>
    <row r="41" spans="1:8" ht="15">
      <c r="A41" s="40" t="s">
        <v>92</v>
      </c>
      <c r="B41" s="7" t="s">
        <v>97</v>
      </c>
      <c r="C41" s="48"/>
      <c r="D41" s="12"/>
      <c r="E41" s="1"/>
      <c r="F41" s="1"/>
      <c r="G41" s="37"/>
      <c r="H41" s="37"/>
    </row>
    <row r="42" spans="1:8" ht="15.75" thickBot="1">
      <c r="A42" s="40" t="s">
        <v>94</v>
      </c>
      <c r="B42" s="7" t="s">
        <v>101</v>
      </c>
      <c r="C42" s="93"/>
      <c r="D42" s="12"/>
      <c r="E42" s="1"/>
      <c r="F42" s="1"/>
      <c r="G42" s="37"/>
      <c r="H42" s="37"/>
    </row>
    <row r="43" spans="1:8" ht="15.75" thickBot="1">
      <c r="A43" s="65"/>
      <c r="B43" s="66" t="s">
        <v>36</v>
      </c>
      <c r="C43" s="67">
        <f>SUM(C6:C42)</f>
        <v>1261.6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7">
      <selection activeCell="I36" sqref="I36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111" t="s">
        <v>125</v>
      </c>
      <c r="B3" s="111"/>
      <c r="C3" s="111"/>
      <c r="D3" s="111"/>
      <c r="E3" s="111"/>
      <c r="F3" s="111"/>
      <c r="G3" s="111"/>
      <c r="H3" s="111"/>
      <c r="I3" s="11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653.56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>
        <v>326.78</v>
      </c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653.56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/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1633.9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653.56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1633.9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326.78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>
        <v>326.78</v>
      </c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>
        <v>326.78</v>
      </c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326.77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653.54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>
        <v>326.78</v>
      </c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326.78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>
        <v>326.78</v>
      </c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90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91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96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92</v>
      </c>
      <c r="B41" s="76" t="s">
        <v>97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94</v>
      </c>
      <c r="B42" s="76" t="s">
        <v>101</v>
      </c>
      <c r="C42" s="75"/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8823.03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3">
      <selection activeCell="I23" sqref="I23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114" t="s">
        <v>126</v>
      </c>
      <c r="B3" s="114"/>
      <c r="C3" s="114"/>
      <c r="D3" s="114"/>
      <c r="E3" s="114"/>
      <c r="F3" s="114"/>
      <c r="G3" s="114"/>
      <c r="H3" s="114"/>
      <c r="I3" s="114"/>
    </row>
    <row r="4" spans="1:9" ht="14.25">
      <c r="A4" s="113"/>
      <c r="B4" s="113"/>
      <c r="C4" s="113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99</v>
      </c>
      <c r="D5" s="52" t="s">
        <v>100</v>
      </c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6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8"/>
      <c r="D14" s="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/>
      <c r="D15" s="6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8">
        <v>6391.73</v>
      </c>
      <c r="D16" s="6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8">
        <v>3214.64</v>
      </c>
      <c r="D20" s="7">
        <v>5520.63</v>
      </c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8"/>
      <c r="D26" s="7">
        <v>5274.59</v>
      </c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8">
        <v>348.04</v>
      </c>
      <c r="D29" s="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8"/>
      <c r="D33" s="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90</v>
      </c>
      <c r="C37" s="8"/>
      <c r="D37" s="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91</v>
      </c>
      <c r="C38" s="48"/>
      <c r="D38" s="6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93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96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92</v>
      </c>
      <c r="B41" s="7" t="s">
        <v>97</v>
      </c>
      <c r="C41" s="48"/>
      <c r="D41" s="6"/>
      <c r="E41" s="37"/>
      <c r="F41" s="37"/>
      <c r="G41" s="37"/>
      <c r="H41" s="37"/>
      <c r="I41" s="37"/>
    </row>
    <row r="42" spans="1:9" ht="15.75" thickBot="1">
      <c r="A42" s="40" t="s">
        <v>94</v>
      </c>
      <c r="B42" s="7" t="s">
        <v>101</v>
      </c>
      <c r="C42" s="93"/>
      <c r="D42" s="77"/>
      <c r="E42" s="37"/>
      <c r="F42" s="37"/>
      <c r="G42" s="37"/>
      <c r="H42" s="37"/>
      <c r="I42" s="37"/>
    </row>
    <row r="43" spans="1:9" ht="15.75" thickBot="1">
      <c r="A43" s="92"/>
      <c r="B43" s="94" t="s">
        <v>36</v>
      </c>
      <c r="C43" s="95">
        <f>SUM(C6:C42)</f>
        <v>9954.41</v>
      </c>
      <c r="D43" s="67">
        <f>SUM(D6:D42)</f>
        <v>10795.220000000001</v>
      </c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7">
      <selection activeCell="J32" sqref="J3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10" t="s">
        <v>116</v>
      </c>
      <c r="B3" s="110"/>
      <c r="C3" s="110"/>
      <c r="D3" s="110"/>
      <c r="E3" s="110"/>
      <c r="F3" s="110"/>
      <c r="G3" s="110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85" t="s">
        <v>0</v>
      </c>
      <c r="B6" s="86" t="s">
        <v>1</v>
      </c>
      <c r="C6" s="87" t="s">
        <v>37</v>
      </c>
      <c r="D6" s="87" t="s">
        <v>38</v>
      </c>
      <c r="E6" s="88" t="s">
        <v>39</v>
      </c>
      <c r="F6" s="37"/>
      <c r="G6" s="37"/>
    </row>
    <row r="7" spans="1:7" ht="15">
      <c r="A7" s="81" t="s">
        <v>80</v>
      </c>
      <c r="B7" s="82" t="s">
        <v>6</v>
      </c>
      <c r="C7" s="83">
        <v>3070.62</v>
      </c>
      <c r="D7" s="83">
        <v>2456.46</v>
      </c>
      <c r="E7" s="84">
        <f>C7+D7</f>
        <v>5527.08</v>
      </c>
      <c r="F7" s="37"/>
      <c r="G7" s="37"/>
    </row>
    <row r="8" spans="1:7" ht="15">
      <c r="A8" s="40" t="s">
        <v>53</v>
      </c>
      <c r="B8" s="7" t="s">
        <v>40</v>
      </c>
      <c r="C8" s="6">
        <v>2156.52</v>
      </c>
      <c r="D8" s="6">
        <v>1725.18</v>
      </c>
      <c r="E8" s="84">
        <f aca="true" t="shared" si="0" ref="E8:E44">C8+D8</f>
        <v>3881.7</v>
      </c>
      <c r="F8" s="37"/>
      <c r="G8" s="37"/>
    </row>
    <row r="9" spans="1:7" ht="15">
      <c r="A9" s="40" t="s">
        <v>54</v>
      </c>
      <c r="B9" s="7" t="s">
        <v>8</v>
      </c>
      <c r="C9" s="3">
        <v>3811.4</v>
      </c>
      <c r="D9" s="6">
        <v>3048.97</v>
      </c>
      <c r="E9" s="84">
        <f t="shared" si="0"/>
        <v>6860.37</v>
      </c>
      <c r="F9" s="37"/>
      <c r="G9" s="37"/>
    </row>
    <row r="10" spans="1:7" ht="15">
      <c r="A10" s="40" t="s">
        <v>55</v>
      </c>
      <c r="B10" s="7" t="s">
        <v>9</v>
      </c>
      <c r="C10" s="6">
        <v>1295.23</v>
      </c>
      <c r="D10" s="6">
        <v>1036.21</v>
      </c>
      <c r="E10" s="84">
        <f t="shared" si="0"/>
        <v>2331.44</v>
      </c>
      <c r="F10" s="37"/>
      <c r="G10" s="37"/>
    </row>
    <row r="11" spans="1:7" ht="15">
      <c r="A11" s="40" t="s">
        <v>56</v>
      </c>
      <c r="B11" s="7" t="s">
        <v>10</v>
      </c>
      <c r="C11" s="6">
        <v>3799.38</v>
      </c>
      <c r="D11" s="6">
        <v>3037.65</v>
      </c>
      <c r="E11" s="84">
        <f t="shared" si="0"/>
        <v>6837.030000000001</v>
      </c>
      <c r="F11" s="37"/>
      <c r="G11" s="37"/>
    </row>
    <row r="12" spans="1:7" ht="15">
      <c r="A12" s="40" t="s">
        <v>57</v>
      </c>
      <c r="B12" s="7" t="s">
        <v>11</v>
      </c>
      <c r="C12" s="6">
        <v>1408.33</v>
      </c>
      <c r="D12" s="6">
        <v>1126.59</v>
      </c>
      <c r="E12" s="84">
        <f t="shared" si="0"/>
        <v>2534.92</v>
      </c>
      <c r="F12" s="37"/>
      <c r="G12" s="37"/>
    </row>
    <row r="13" spans="1:7" ht="15">
      <c r="A13" s="40" t="s">
        <v>58</v>
      </c>
      <c r="B13" s="7" t="s">
        <v>12</v>
      </c>
      <c r="C13" s="6">
        <v>1200.83</v>
      </c>
      <c r="D13" s="6">
        <v>960.69</v>
      </c>
      <c r="E13" s="84">
        <f t="shared" si="0"/>
        <v>2161.52</v>
      </c>
      <c r="F13" s="37"/>
      <c r="G13" s="37"/>
    </row>
    <row r="14" spans="1:7" ht="15">
      <c r="A14" s="40" t="s">
        <v>59</v>
      </c>
      <c r="B14" s="7" t="s">
        <v>13</v>
      </c>
      <c r="C14" s="6">
        <v>4908.58</v>
      </c>
      <c r="D14" s="6">
        <v>3926.61</v>
      </c>
      <c r="E14" s="84">
        <f t="shared" si="0"/>
        <v>8835.19</v>
      </c>
      <c r="F14" s="37"/>
      <c r="G14" s="37"/>
    </row>
    <row r="15" spans="1:7" ht="15">
      <c r="A15" s="40" t="s">
        <v>60</v>
      </c>
      <c r="B15" s="7" t="s">
        <v>14</v>
      </c>
      <c r="C15" s="6">
        <v>6347.57</v>
      </c>
      <c r="D15" s="6">
        <v>5078.43</v>
      </c>
      <c r="E15" s="84">
        <f t="shared" si="0"/>
        <v>11426</v>
      </c>
      <c r="F15" s="37"/>
      <c r="G15" s="37"/>
    </row>
    <row r="16" spans="1:7" ht="15">
      <c r="A16" s="40" t="s">
        <v>61</v>
      </c>
      <c r="B16" s="7" t="s">
        <v>15</v>
      </c>
      <c r="C16" s="6">
        <v>779.16</v>
      </c>
      <c r="D16" s="6">
        <v>623.36</v>
      </c>
      <c r="E16" s="84">
        <f t="shared" si="0"/>
        <v>1402.52</v>
      </c>
      <c r="F16" s="37"/>
      <c r="G16" s="37"/>
    </row>
    <row r="17" spans="1:7" ht="15">
      <c r="A17" s="40" t="s">
        <v>62</v>
      </c>
      <c r="B17" s="7" t="s">
        <v>16</v>
      </c>
      <c r="C17" s="6">
        <v>2655.33</v>
      </c>
      <c r="D17" s="6">
        <v>2103.6</v>
      </c>
      <c r="E17" s="84">
        <f t="shared" si="0"/>
        <v>4758.93</v>
      </c>
      <c r="F17" s="37"/>
      <c r="G17" s="37"/>
    </row>
    <row r="18" spans="1:7" ht="15">
      <c r="A18" s="40" t="s">
        <v>63</v>
      </c>
      <c r="B18" s="7" t="s">
        <v>41</v>
      </c>
      <c r="C18" s="6">
        <v>9004.16</v>
      </c>
      <c r="D18" s="6">
        <v>7203.34</v>
      </c>
      <c r="E18" s="84">
        <f t="shared" si="0"/>
        <v>16207.5</v>
      </c>
      <c r="F18" s="37"/>
      <c r="G18" s="37"/>
    </row>
    <row r="19" spans="1:7" ht="15">
      <c r="A19" s="40" t="s">
        <v>64</v>
      </c>
      <c r="B19" s="7" t="s">
        <v>18</v>
      </c>
      <c r="C19" s="6">
        <v>5910.53</v>
      </c>
      <c r="D19" s="6">
        <v>4728.25</v>
      </c>
      <c r="E19" s="84">
        <f t="shared" si="0"/>
        <v>10638.779999999999</v>
      </c>
      <c r="F19" s="37"/>
      <c r="G19" s="37"/>
    </row>
    <row r="20" spans="1:7" ht="15">
      <c r="A20" s="40" t="s">
        <v>65</v>
      </c>
      <c r="B20" s="7" t="s">
        <v>19</v>
      </c>
      <c r="C20" s="6">
        <v>603.7</v>
      </c>
      <c r="D20" s="6">
        <v>482.99</v>
      </c>
      <c r="E20" s="84">
        <f t="shared" si="0"/>
        <v>1086.69</v>
      </c>
      <c r="F20" s="37"/>
      <c r="G20" s="37"/>
    </row>
    <row r="21" spans="1:7" ht="15">
      <c r="A21" s="40" t="s">
        <v>66</v>
      </c>
      <c r="B21" s="7" t="s">
        <v>20</v>
      </c>
      <c r="C21" s="6">
        <v>2929.76</v>
      </c>
      <c r="D21" s="6">
        <v>2343.93</v>
      </c>
      <c r="E21" s="84">
        <f t="shared" si="0"/>
        <v>5273.6900000000005</v>
      </c>
      <c r="F21" s="37"/>
      <c r="G21" s="37"/>
    </row>
    <row r="22" spans="1:7" ht="15">
      <c r="A22" s="40" t="s">
        <v>67</v>
      </c>
      <c r="B22" s="7" t="s">
        <v>21</v>
      </c>
      <c r="C22" s="6">
        <v>3612.42</v>
      </c>
      <c r="D22" s="6">
        <v>2889.75</v>
      </c>
      <c r="E22" s="84">
        <f t="shared" si="0"/>
        <v>6502.17</v>
      </c>
      <c r="F22" s="37"/>
      <c r="G22" s="37"/>
    </row>
    <row r="23" spans="1:7" ht="15">
      <c r="A23" s="40" t="s">
        <v>68</v>
      </c>
      <c r="B23" s="7" t="s">
        <v>22</v>
      </c>
      <c r="C23" s="6">
        <v>735.27</v>
      </c>
      <c r="D23" s="6">
        <v>585.76</v>
      </c>
      <c r="E23" s="84">
        <f t="shared" si="0"/>
        <v>1321.03</v>
      </c>
      <c r="F23" s="37"/>
      <c r="G23" s="37"/>
    </row>
    <row r="24" spans="1:7" ht="15">
      <c r="A24" s="40" t="s">
        <v>69</v>
      </c>
      <c r="B24" s="7" t="s">
        <v>23</v>
      </c>
      <c r="C24" s="6">
        <v>429.61</v>
      </c>
      <c r="D24" s="6">
        <v>343.68</v>
      </c>
      <c r="E24" s="84">
        <f t="shared" si="0"/>
        <v>773.29</v>
      </c>
      <c r="F24" s="37"/>
      <c r="G24" s="37"/>
    </row>
    <row r="25" spans="1:7" ht="15">
      <c r="A25" s="40" t="s">
        <v>70</v>
      </c>
      <c r="B25" s="7" t="s">
        <v>24</v>
      </c>
      <c r="C25" s="6">
        <v>1290.67</v>
      </c>
      <c r="D25" s="6">
        <v>1032.53</v>
      </c>
      <c r="E25" s="84">
        <f t="shared" si="0"/>
        <v>2323.2</v>
      </c>
      <c r="F25" s="37"/>
      <c r="G25" s="37"/>
    </row>
    <row r="26" spans="1:7" ht="15">
      <c r="A26" s="40" t="s">
        <v>71</v>
      </c>
      <c r="B26" s="7" t="s">
        <v>25</v>
      </c>
      <c r="C26" s="6">
        <v>1646.08</v>
      </c>
      <c r="D26" s="6">
        <v>1316.73</v>
      </c>
      <c r="E26" s="84">
        <f t="shared" si="0"/>
        <v>2962.81</v>
      </c>
      <c r="F26" s="37"/>
      <c r="G26" s="37"/>
    </row>
    <row r="27" spans="1:7" ht="15">
      <c r="A27" s="40" t="s">
        <v>72</v>
      </c>
      <c r="B27" s="7" t="s">
        <v>26</v>
      </c>
      <c r="C27" s="6">
        <v>6097.85</v>
      </c>
      <c r="D27" s="6">
        <v>4879.55</v>
      </c>
      <c r="E27" s="84">
        <f t="shared" si="0"/>
        <v>10977.400000000001</v>
      </c>
      <c r="F27" s="37"/>
      <c r="G27" s="37"/>
    </row>
    <row r="28" spans="1:7" ht="15">
      <c r="A28" s="40" t="s">
        <v>73</v>
      </c>
      <c r="B28" s="7" t="s">
        <v>27</v>
      </c>
      <c r="C28" s="6">
        <v>1263.58</v>
      </c>
      <c r="D28" s="6">
        <v>1010.88</v>
      </c>
      <c r="E28" s="84">
        <f t="shared" si="0"/>
        <v>2274.46</v>
      </c>
      <c r="F28" s="37"/>
      <c r="G28" s="37"/>
    </row>
    <row r="29" spans="1:7" ht="15">
      <c r="A29" s="40" t="s">
        <v>74</v>
      </c>
      <c r="B29" s="7" t="s">
        <v>28</v>
      </c>
      <c r="C29" s="6">
        <v>2151.49</v>
      </c>
      <c r="D29" s="6">
        <v>1721.11</v>
      </c>
      <c r="E29" s="84">
        <f t="shared" si="0"/>
        <v>3872.5999999999995</v>
      </c>
      <c r="F29" s="37"/>
      <c r="G29" s="37"/>
    </row>
    <row r="30" spans="1:8" ht="15">
      <c r="A30" s="40" t="s">
        <v>75</v>
      </c>
      <c r="B30" s="7" t="s">
        <v>29</v>
      </c>
      <c r="C30" s="6">
        <v>6058.79</v>
      </c>
      <c r="D30" s="6">
        <v>4742.68</v>
      </c>
      <c r="E30" s="84">
        <f t="shared" si="0"/>
        <v>10801.470000000001</v>
      </c>
      <c r="F30" s="37"/>
      <c r="G30" s="37"/>
      <c r="H30" s="3"/>
    </row>
    <row r="31" spans="1:7" ht="15">
      <c r="A31" s="40" t="s">
        <v>76</v>
      </c>
      <c r="B31" s="7" t="s">
        <v>30</v>
      </c>
      <c r="C31" s="6">
        <v>283.91</v>
      </c>
      <c r="D31" s="6">
        <v>227.11</v>
      </c>
      <c r="E31" s="84">
        <f t="shared" si="0"/>
        <v>511.02000000000004</v>
      </c>
      <c r="F31" s="37"/>
      <c r="G31" s="37"/>
    </row>
    <row r="32" spans="1:7" ht="15">
      <c r="A32" s="40" t="s">
        <v>77</v>
      </c>
      <c r="B32" s="7" t="s">
        <v>31</v>
      </c>
      <c r="C32" s="6">
        <v>1867.51</v>
      </c>
      <c r="D32" s="6">
        <v>1493.83</v>
      </c>
      <c r="E32" s="84">
        <f t="shared" si="0"/>
        <v>3361.34</v>
      </c>
      <c r="F32" s="37"/>
      <c r="G32" s="37"/>
    </row>
    <row r="33" spans="1:7" ht="15">
      <c r="A33" s="40" t="s">
        <v>78</v>
      </c>
      <c r="B33" s="7" t="s">
        <v>32</v>
      </c>
      <c r="C33" s="6">
        <v>2722.99</v>
      </c>
      <c r="D33" s="6">
        <v>2178.49</v>
      </c>
      <c r="E33" s="84">
        <f t="shared" si="0"/>
        <v>4901.48</v>
      </c>
      <c r="F33" s="37"/>
      <c r="G33" s="37"/>
    </row>
    <row r="34" spans="1:7" ht="15">
      <c r="A34" s="40" t="s">
        <v>79</v>
      </c>
      <c r="B34" s="7" t="s">
        <v>33</v>
      </c>
      <c r="C34" s="6">
        <v>6361.53</v>
      </c>
      <c r="D34" s="6">
        <v>5089.08</v>
      </c>
      <c r="E34" s="84">
        <f t="shared" si="0"/>
        <v>11450.61</v>
      </c>
      <c r="F34" s="37"/>
      <c r="G34" s="37"/>
    </row>
    <row r="35" spans="1:7" ht="15">
      <c r="A35" s="40" t="s">
        <v>81</v>
      </c>
      <c r="B35" s="7" t="s">
        <v>34</v>
      </c>
      <c r="C35" s="6">
        <v>7331.13</v>
      </c>
      <c r="D35" s="6">
        <v>5864.77</v>
      </c>
      <c r="E35" s="84">
        <f t="shared" si="0"/>
        <v>13195.900000000001</v>
      </c>
      <c r="F35" s="37"/>
      <c r="G35" s="37"/>
    </row>
    <row r="36" spans="1:7" ht="15">
      <c r="A36" s="40" t="s">
        <v>82</v>
      </c>
      <c r="B36" s="7" t="s">
        <v>35</v>
      </c>
      <c r="C36" s="6">
        <v>1758.2</v>
      </c>
      <c r="D36" s="6">
        <v>1406.61</v>
      </c>
      <c r="E36" s="84">
        <f t="shared" si="0"/>
        <v>3164.81</v>
      </c>
      <c r="F36" s="37"/>
      <c r="G36" s="37"/>
    </row>
    <row r="37" spans="1:7" ht="15">
      <c r="A37" s="40" t="s">
        <v>83</v>
      </c>
      <c r="B37" s="7" t="s">
        <v>88</v>
      </c>
      <c r="C37" s="6">
        <v>523.79</v>
      </c>
      <c r="D37" s="6">
        <v>418.99</v>
      </c>
      <c r="E37" s="84">
        <f t="shared" si="0"/>
        <v>942.78</v>
      </c>
      <c r="F37" s="37"/>
      <c r="G37" s="37"/>
    </row>
    <row r="38" spans="1:7" ht="15">
      <c r="A38" s="40" t="s">
        <v>84</v>
      </c>
      <c r="B38" s="7" t="s">
        <v>90</v>
      </c>
      <c r="C38" s="6">
        <v>3230.19</v>
      </c>
      <c r="D38" s="6">
        <v>2584</v>
      </c>
      <c r="E38" s="84">
        <f t="shared" si="0"/>
        <v>5814.1900000000005</v>
      </c>
      <c r="F38" s="37"/>
      <c r="G38" s="37"/>
    </row>
    <row r="39" spans="1:7" ht="15">
      <c r="A39" s="40" t="s">
        <v>85</v>
      </c>
      <c r="B39" s="7" t="s">
        <v>91</v>
      </c>
      <c r="C39" s="6">
        <v>4209.95</v>
      </c>
      <c r="D39" s="6">
        <v>3367.59</v>
      </c>
      <c r="E39" s="84">
        <f t="shared" si="0"/>
        <v>7577.54</v>
      </c>
      <c r="F39" s="37"/>
      <c r="G39" s="37"/>
    </row>
    <row r="40" spans="1:7" ht="15">
      <c r="A40" s="40" t="s">
        <v>86</v>
      </c>
      <c r="B40" s="7" t="s">
        <v>93</v>
      </c>
      <c r="C40" s="6">
        <v>412.39</v>
      </c>
      <c r="D40" s="6">
        <v>329.96</v>
      </c>
      <c r="E40" s="84">
        <f t="shared" si="0"/>
        <v>742.3499999999999</v>
      </c>
      <c r="F40" s="37"/>
      <c r="G40" s="37"/>
    </row>
    <row r="41" spans="1:7" ht="15">
      <c r="A41" s="40" t="s">
        <v>87</v>
      </c>
      <c r="B41" s="7" t="s">
        <v>96</v>
      </c>
      <c r="C41" s="6">
        <v>1401.16</v>
      </c>
      <c r="D41" s="6">
        <v>1120.95</v>
      </c>
      <c r="E41" s="84">
        <f t="shared" si="0"/>
        <v>2522.11</v>
      </c>
      <c r="F41" s="37"/>
      <c r="G41" s="37"/>
    </row>
    <row r="42" spans="1:7" ht="15">
      <c r="A42" s="40" t="s">
        <v>92</v>
      </c>
      <c r="B42" s="7" t="s">
        <v>97</v>
      </c>
      <c r="C42" s="6">
        <v>439.41</v>
      </c>
      <c r="D42" s="6">
        <v>351.44</v>
      </c>
      <c r="E42" s="84">
        <f t="shared" si="0"/>
        <v>790.85</v>
      </c>
      <c r="F42" s="37"/>
      <c r="G42" s="37"/>
    </row>
    <row r="43" spans="1:7" ht="15.75" thickBot="1">
      <c r="A43" s="40" t="s">
        <v>94</v>
      </c>
      <c r="B43" s="7" t="s">
        <v>101</v>
      </c>
      <c r="C43" s="77">
        <v>1862.91</v>
      </c>
      <c r="D43" s="77">
        <v>1490.44</v>
      </c>
      <c r="E43" s="108">
        <f>C43+D43</f>
        <v>3353.3500000000004</v>
      </c>
      <c r="F43" s="37"/>
      <c r="G43" s="37"/>
    </row>
    <row r="44" spans="1:7" ht="15.75" thickBot="1">
      <c r="A44" s="78"/>
      <c r="B44" s="79" t="s">
        <v>36</v>
      </c>
      <c r="C44" s="80">
        <f>SUM(C7:C43)</f>
        <v>105571.93</v>
      </c>
      <c r="D44" s="80">
        <f>SUM(D7:D43)</f>
        <v>84328.19000000002</v>
      </c>
      <c r="E44" s="109">
        <f t="shared" si="0"/>
        <v>189900.12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  <row r="55" ht="12.75">
      <c r="C55" s="3">
        <f>E44+DIABET!C43+INS!C44+MIXT!E43+TESTE!C44+TESTE!D44+'COST VOLUM'!C43+ONCO!C43+POSTT!C43+SCLEROZ!C43+MUCOV!C43+MUCOV!D43</f>
        <v>1376258.79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L19" sqref="L1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111" t="s">
        <v>117</v>
      </c>
      <c r="B3" s="111"/>
      <c r="C3" s="111"/>
      <c r="D3" s="111"/>
      <c r="E3" s="111"/>
      <c r="F3" s="111"/>
      <c r="G3" s="111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50" t="s">
        <v>0</v>
      </c>
      <c r="B5" s="50" t="s">
        <v>1</v>
      </c>
      <c r="C5" s="52" t="s">
        <v>42</v>
      </c>
      <c r="D5" s="1"/>
      <c r="E5" s="1"/>
      <c r="F5" s="37"/>
      <c r="G5" s="37"/>
    </row>
    <row r="6" spans="1:7" ht="15">
      <c r="A6" s="40" t="s">
        <v>80</v>
      </c>
      <c r="B6" s="7" t="s">
        <v>6</v>
      </c>
      <c r="C6" s="8">
        <v>15811.42</v>
      </c>
      <c r="D6" s="1"/>
      <c r="E6" s="1"/>
      <c r="F6" s="37"/>
      <c r="G6" s="37"/>
    </row>
    <row r="7" spans="1:7" ht="15">
      <c r="A7" s="40" t="s">
        <v>53</v>
      </c>
      <c r="B7" s="7" t="s">
        <v>40</v>
      </c>
      <c r="C7" s="8">
        <v>9844.97</v>
      </c>
      <c r="D7" s="1"/>
      <c r="E7" s="1"/>
      <c r="F7" s="37"/>
      <c r="G7" s="37"/>
    </row>
    <row r="8" spans="1:7" ht="15">
      <c r="A8" s="40" t="s">
        <v>54</v>
      </c>
      <c r="B8" s="7" t="s">
        <v>8</v>
      </c>
      <c r="C8" s="8">
        <v>4098.73</v>
      </c>
      <c r="D8" s="1"/>
      <c r="E8" s="1"/>
      <c r="F8" s="37"/>
      <c r="G8" s="37"/>
    </row>
    <row r="9" spans="1:7" ht="15">
      <c r="A9" s="40" t="s">
        <v>55</v>
      </c>
      <c r="B9" s="7" t="s">
        <v>9</v>
      </c>
      <c r="C9" s="8">
        <v>8767.01</v>
      </c>
      <c r="D9" s="1"/>
      <c r="E9" s="1"/>
      <c r="F9" s="37"/>
      <c r="G9" s="37"/>
    </row>
    <row r="10" spans="1:7" ht="15">
      <c r="A10" s="40" t="s">
        <v>56</v>
      </c>
      <c r="B10" s="7" t="s">
        <v>10</v>
      </c>
      <c r="C10" s="8">
        <v>1209.27</v>
      </c>
      <c r="D10" s="1"/>
      <c r="E10" s="1"/>
      <c r="F10" s="37"/>
      <c r="G10" s="37"/>
    </row>
    <row r="11" spans="1:7" ht="15">
      <c r="A11" s="40" t="s">
        <v>57</v>
      </c>
      <c r="B11" s="7" t="s">
        <v>11</v>
      </c>
      <c r="C11" s="8">
        <v>6903.27</v>
      </c>
      <c r="D11" s="1"/>
      <c r="E11" s="1"/>
      <c r="F11" s="37"/>
      <c r="G11" s="37"/>
    </row>
    <row r="12" spans="1:7" ht="15">
      <c r="A12" s="40" t="s">
        <v>58</v>
      </c>
      <c r="B12" s="7" t="s">
        <v>12</v>
      </c>
      <c r="C12" s="8">
        <v>5399.79</v>
      </c>
      <c r="D12" s="1"/>
      <c r="E12" s="1"/>
      <c r="F12" s="37"/>
      <c r="G12" s="37"/>
    </row>
    <row r="13" spans="1:7" ht="15">
      <c r="A13" s="40" t="s">
        <v>59</v>
      </c>
      <c r="B13" s="7" t="s">
        <v>13</v>
      </c>
      <c r="C13" s="8">
        <v>20701.71</v>
      </c>
      <c r="D13" s="1"/>
      <c r="E13" s="1"/>
      <c r="F13" s="37"/>
      <c r="G13" s="37"/>
    </row>
    <row r="14" spans="1:7" ht="15">
      <c r="A14" s="40" t="s">
        <v>60</v>
      </c>
      <c r="B14" s="7" t="s">
        <v>14</v>
      </c>
      <c r="C14" s="8">
        <v>18946.76</v>
      </c>
      <c r="D14" s="1"/>
      <c r="E14" s="1"/>
      <c r="F14" s="37"/>
      <c r="G14" s="37"/>
    </row>
    <row r="15" spans="1:7" ht="15">
      <c r="A15" s="40" t="s">
        <v>61</v>
      </c>
      <c r="B15" s="7" t="s">
        <v>15</v>
      </c>
      <c r="C15" s="8">
        <v>22153.48</v>
      </c>
      <c r="D15" s="1"/>
      <c r="E15" s="1"/>
      <c r="F15" s="37"/>
      <c r="G15" s="37"/>
    </row>
    <row r="16" spans="1:7" ht="15">
      <c r="A16" s="40" t="s">
        <v>62</v>
      </c>
      <c r="B16" s="7" t="s">
        <v>16</v>
      </c>
      <c r="C16" s="8">
        <v>7511.49</v>
      </c>
      <c r="D16" s="1"/>
      <c r="E16" s="1"/>
      <c r="F16" s="37"/>
      <c r="G16" s="37"/>
    </row>
    <row r="17" spans="1:7" ht="15">
      <c r="A17" s="40" t="s">
        <v>63</v>
      </c>
      <c r="B17" s="7" t="s">
        <v>41</v>
      </c>
      <c r="C17" s="8">
        <v>20844.27</v>
      </c>
      <c r="D17" s="1"/>
      <c r="E17" s="1"/>
      <c r="F17" s="37"/>
      <c r="G17" s="37"/>
    </row>
    <row r="18" spans="1:7" ht="15">
      <c r="A18" s="40" t="s">
        <v>64</v>
      </c>
      <c r="B18" s="7" t="s">
        <v>18</v>
      </c>
      <c r="C18" s="8">
        <v>3733.99</v>
      </c>
      <c r="D18" s="1"/>
      <c r="E18" s="1"/>
      <c r="F18" s="37"/>
      <c r="G18" s="37"/>
    </row>
    <row r="19" spans="1:7" ht="15">
      <c r="A19" s="40" t="s">
        <v>65</v>
      </c>
      <c r="B19" s="7" t="s">
        <v>19</v>
      </c>
      <c r="C19" s="8">
        <v>4250.59</v>
      </c>
      <c r="D19" s="1"/>
      <c r="E19" s="1"/>
      <c r="F19" s="37"/>
      <c r="G19" s="37"/>
    </row>
    <row r="20" spans="1:7" ht="15">
      <c r="A20" s="40" t="s">
        <v>66</v>
      </c>
      <c r="B20" s="7" t="s">
        <v>20</v>
      </c>
      <c r="C20" s="8">
        <v>9810.42</v>
      </c>
      <c r="D20" s="1"/>
      <c r="E20" s="1"/>
      <c r="F20" s="37"/>
      <c r="G20" s="37"/>
    </row>
    <row r="21" spans="1:7" ht="15">
      <c r="A21" s="40" t="s">
        <v>67</v>
      </c>
      <c r="B21" s="7" t="s">
        <v>21</v>
      </c>
      <c r="C21" s="8">
        <v>1034.7</v>
      </c>
      <c r="D21" s="1"/>
      <c r="E21" s="1"/>
      <c r="F21" s="37"/>
      <c r="G21" s="37"/>
    </row>
    <row r="22" spans="1:7" ht="15">
      <c r="A22" s="40" t="s">
        <v>68</v>
      </c>
      <c r="B22" s="7" t="s">
        <v>22</v>
      </c>
      <c r="C22" s="8">
        <v>2816.65</v>
      </c>
      <c r="D22" s="1"/>
      <c r="E22" s="1"/>
      <c r="F22" s="37"/>
      <c r="G22" s="37"/>
    </row>
    <row r="23" spans="1:7" ht="15">
      <c r="A23" s="40" t="s">
        <v>69</v>
      </c>
      <c r="B23" s="7" t="s">
        <v>23</v>
      </c>
      <c r="C23" s="8">
        <v>959.34</v>
      </c>
      <c r="D23" s="1"/>
      <c r="E23" s="1"/>
      <c r="F23" s="37"/>
      <c r="G23" s="37"/>
    </row>
    <row r="24" spans="1:7" ht="15">
      <c r="A24" s="40" t="s">
        <v>70</v>
      </c>
      <c r="B24" s="7" t="s">
        <v>24</v>
      </c>
      <c r="C24" s="8">
        <v>764.2</v>
      </c>
      <c r="D24" s="1"/>
      <c r="E24" s="1"/>
      <c r="F24" s="37"/>
      <c r="G24" s="37"/>
    </row>
    <row r="25" spans="1:7" ht="15">
      <c r="A25" s="40" t="s">
        <v>71</v>
      </c>
      <c r="B25" s="7" t="s">
        <v>25</v>
      </c>
      <c r="C25" s="8">
        <v>3305.09</v>
      </c>
      <c r="D25" s="1"/>
      <c r="E25" s="1"/>
      <c r="F25" s="37"/>
      <c r="G25" s="37"/>
    </row>
    <row r="26" spans="1:7" ht="15">
      <c r="A26" s="40" t="s">
        <v>72</v>
      </c>
      <c r="B26" s="7" t="s">
        <v>26</v>
      </c>
      <c r="C26" s="8">
        <v>8667.92</v>
      </c>
      <c r="D26" s="1"/>
      <c r="E26" s="1"/>
      <c r="F26" s="37"/>
      <c r="G26" s="37"/>
    </row>
    <row r="27" spans="1:7" ht="15">
      <c r="A27" s="40" t="s">
        <v>73</v>
      </c>
      <c r="B27" s="7" t="s">
        <v>27</v>
      </c>
      <c r="C27" s="8">
        <v>764.1</v>
      </c>
      <c r="D27" s="1"/>
      <c r="E27" s="1"/>
      <c r="F27" s="37"/>
      <c r="G27" s="37"/>
    </row>
    <row r="28" spans="1:7" ht="15">
      <c r="A28" s="40" t="s">
        <v>74</v>
      </c>
      <c r="B28" s="7" t="s">
        <v>28</v>
      </c>
      <c r="C28" s="8">
        <v>2597.86</v>
      </c>
      <c r="D28" s="1"/>
      <c r="E28" s="1"/>
      <c r="F28" s="37"/>
      <c r="G28" s="37"/>
    </row>
    <row r="29" spans="1:7" ht="15">
      <c r="A29" s="40" t="s">
        <v>75</v>
      </c>
      <c r="B29" s="7" t="s">
        <v>29</v>
      </c>
      <c r="C29" s="8">
        <v>35981.82</v>
      </c>
      <c r="D29" s="1"/>
      <c r="E29" s="1"/>
      <c r="F29" s="37"/>
      <c r="G29" s="37"/>
    </row>
    <row r="30" spans="1:7" ht="15">
      <c r="A30" s="40" t="s">
        <v>76</v>
      </c>
      <c r="B30" s="7" t="s">
        <v>30</v>
      </c>
      <c r="C30" s="8">
        <v>9153.42</v>
      </c>
      <c r="D30" s="1"/>
      <c r="E30" s="1"/>
      <c r="F30" s="37"/>
      <c r="G30" s="37"/>
    </row>
    <row r="31" spans="1:7" ht="15">
      <c r="A31" s="40" t="s">
        <v>77</v>
      </c>
      <c r="B31" s="7" t="s">
        <v>31</v>
      </c>
      <c r="C31" s="8">
        <v>4572.08</v>
      </c>
      <c r="D31" s="1"/>
      <c r="E31" s="1"/>
      <c r="F31" s="37"/>
      <c r="G31" s="37"/>
    </row>
    <row r="32" spans="1:7" ht="15">
      <c r="A32" s="40" t="s">
        <v>78</v>
      </c>
      <c r="B32" s="7" t="s">
        <v>32</v>
      </c>
      <c r="C32" s="8">
        <v>4689.03</v>
      </c>
      <c r="D32" s="1"/>
      <c r="E32" s="1"/>
      <c r="F32" s="37"/>
      <c r="G32" s="37"/>
    </row>
    <row r="33" spans="1:7" ht="15">
      <c r="A33" s="40" t="s">
        <v>79</v>
      </c>
      <c r="B33" s="7" t="s">
        <v>33</v>
      </c>
      <c r="C33" s="8">
        <v>12424.7</v>
      </c>
      <c r="D33" s="1"/>
      <c r="E33" s="1"/>
      <c r="F33" s="37"/>
      <c r="G33" s="37"/>
    </row>
    <row r="34" spans="1:7" ht="15">
      <c r="A34" s="40" t="s">
        <v>81</v>
      </c>
      <c r="B34" s="7" t="s">
        <v>34</v>
      </c>
      <c r="C34" s="8">
        <v>8919.64</v>
      </c>
      <c r="D34" s="1"/>
      <c r="E34" s="1"/>
      <c r="F34" s="37"/>
      <c r="G34" s="37"/>
    </row>
    <row r="35" spans="1:7" ht="15">
      <c r="A35" s="40" t="s">
        <v>82</v>
      </c>
      <c r="B35" s="7" t="s">
        <v>35</v>
      </c>
      <c r="C35" s="8">
        <v>102.73</v>
      </c>
      <c r="D35" s="1"/>
      <c r="E35" s="1"/>
      <c r="F35" s="37"/>
      <c r="G35" s="37"/>
    </row>
    <row r="36" spans="1:7" ht="15">
      <c r="A36" s="40" t="s">
        <v>83</v>
      </c>
      <c r="B36" s="7" t="s">
        <v>88</v>
      </c>
      <c r="C36" s="8">
        <v>811.7</v>
      </c>
      <c r="D36" s="1"/>
      <c r="E36" s="1"/>
      <c r="F36" s="37"/>
      <c r="G36" s="37"/>
    </row>
    <row r="37" spans="1:7" ht="15">
      <c r="A37" s="40" t="s">
        <v>84</v>
      </c>
      <c r="B37" s="7" t="s">
        <v>90</v>
      </c>
      <c r="C37" s="8">
        <v>5710.67</v>
      </c>
      <c r="D37" s="1"/>
      <c r="E37" s="1"/>
      <c r="F37" s="37"/>
      <c r="G37" s="37"/>
    </row>
    <row r="38" spans="1:7" ht="15">
      <c r="A38" s="40" t="s">
        <v>85</v>
      </c>
      <c r="B38" s="7" t="s">
        <v>91</v>
      </c>
      <c r="C38" s="8">
        <v>8408.86</v>
      </c>
      <c r="D38" s="1"/>
      <c r="E38" s="1"/>
      <c r="F38" s="37"/>
      <c r="G38" s="37"/>
    </row>
    <row r="39" spans="1:7" ht="15">
      <c r="A39" s="40" t="s">
        <v>86</v>
      </c>
      <c r="B39" s="7" t="s">
        <v>93</v>
      </c>
      <c r="C39" s="8">
        <v>206.54</v>
      </c>
      <c r="D39" s="1"/>
      <c r="E39" s="1"/>
      <c r="F39" s="37"/>
      <c r="G39" s="37"/>
    </row>
    <row r="40" spans="1:7" ht="15">
      <c r="A40" s="40" t="s">
        <v>87</v>
      </c>
      <c r="B40" s="7" t="s">
        <v>96</v>
      </c>
      <c r="C40" s="8">
        <v>772.79</v>
      </c>
      <c r="D40" s="1"/>
      <c r="E40" s="1"/>
      <c r="F40" s="37"/>
      <c r="G40" s="37"/>
    </row>
    <row r="41" spans="1:7" ht="15">
      <c r="A41" s="40" t="s">
        <v>92</v>
      </c>
      <c r="B41" s="7" t="s">
        <v>97</v>
      </c>
      <c r="C41" s="8">
        <v>959.26</v>
      </c>
      <c r="D41" s="1"/>
      <c r="E41" s="1"/>
      <c r="F41" s="37"/>
      <c r="G41" s="37"/>
    </row>
    <row r="42" spans="1:7" ht="15">
      <c r="A42" s="40" t="s">
        <v>94</v>
      </c>
      <c r="B42" s="7" t="s">
        <v>101</v>
      </c>
      <c r="C42" s="8">
        <v>917.15</v>
      </c>
      <c r="D42" s="1"/>
      <c r="E42" s="1"/>
      <c r="F42" s="37"/>
      <c r="G42" s="37"/>
    </row>
    <row r="43" spans="1:7" ht="15">
      <c r="A43" s="53"/>
      <c r="B43" s="7" t="s">
        <v>36</v>
      </c>
      <c r="C43" s="8">
        <f>SUM(C6:C42)</f>
        <v>274527.42000000004</v>
      </c>
      <c r="D43" s="1"/>
      <c r="E43" s="1"/>
      <c r="F43" s="37"/>
      <c r="G43" s="37"/>
    </row>
    <row r="44" spans="1:7" ht="14.25">
      <c r="A44" s="37"/>
      <c r="B44" s="37"/>
      <c r="C44" s="39"/>
      <c r="D44" s="1"/>
      <c r="E44" s="1"/>
      <c r="F44" s="37"/>
      <c r="G44" s="37"/>
    </row>
    <row r="45" spans="1:7" ht="14.2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0">
      <selection activeCell="F30" sqref="F30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112" t="s">
        <v>118</v>
      </c>
      <c r="B4" s="112"/>
      <c r="C4" s="112"/>
      <c r="D4" s="112"/>
      <c r="E4" s="112"/>
      <c r="F4" s="112"/>
      <c r="G4" s="112"/>
      <c r="H4" s="112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5">
      <c r="A7" s="40" t="s">
        <v>80</v>
      </c>
      <c r="B7" s="7" t="s">
        <v>6</v>
      </c>
      <c r="C7" s="7">
        <v>16920.64</v>
      </c>
      <c r="D7" s="42"/>
      <c r="E7" s="37"/>
      <c r="F7" s="37"/>
      <c r="G7" s="37"/>
      <c r="H7" s="37"/>
    </row>
    <row r="8" spans="1:8" ht="15">
      <c r="A8" s="40" t="s">
        <v>53</v>
      </c>
      <c r="B8" s="7" t="s">
        <v>40</v>
      </c>
      <c r="C8" s="7"/>
      <c r="D8" s="42"/>
      <c r="E8" s="37"/>
      <c r="F8" s="37"/>
      <c r="G8" s="37"/>
      <c r="H8" s="37"/>
    </row>
    <row r="9" spans="1:8" ht="1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55</v>
      </c>
      <c r="B10" s="7" t="s">
        <v>9</v>
      </c>
      <c r="C10" s="7">
        <v>876.88</v>
      </c>
      <c r="D10" s="42"/>
      <c r="E10" s="37"/>
      <c r="F10" s="37"/>
      <c r="G10" s="37"/>
      <c r="H10" s="37"/>
    </row>
    <row r="11" spans="1:8" ht="15">
      <c r="A11" s="40" t="s">
        <v>56</v>
      </c>
      <c r="B11" s="7" t="s">
        <v>10</v>
      </c>
      <c r="C11" s="7"/>
      <c r="D11" s="42"/>
      <c r="E11" s="37"/>
      <c r="F11" s="37"/>
      <c r="G11" s="37"/>
      <c r="H11" s="37"/>
    </row>
    <row r="12" spans="1:8" ht="15">
      <c r="A12" s="40" t="s">
        <v>57</v>
      </c>
      <c r="B12" s="7" t="s">
        <v>11</v>
      </c>
      <c r="C12" s="7">
        <v>2314.64</v>
      </c>
      <c r="D12" s="42"/>
      <c r="E12" s="37"/>
      <c r="F12" s="37"/>
      <c r="G12" s="37"/>
      <c r="H12" s="37"/>
    </row>
    <row r="13" spans="1:8" ht="15">
      <c r="A13" s="40" t="s">
        <v>58</v>
      </c>
      <c r="B13" s="7" t="s">
        <v>12</v>
      </c>
      <c r="C13" s="7"/>
      <c r="D13" s="42"/>
      <c r="E13" s="37"/>
      <c r="F13" s="37"/>
      <c r="G13" s="37"/>
      <c r="H13" s="37"/>
    </row>
    <row r="14" spans="1:8" ht="15">
      <c r="A14" s="40" t="s">
        <v>59</v>
      </c>
      <c r="B14" s="7" t="s">
        <v>13</v>
      </c>
      <c r="C14" s="7">
        <v>6142.83</v>
      </c>
      <c r="D14" s="42"/>
      <c r="E14" s="37"/>
      <c r="F14" s="37"/>
      <c r="G14" s="37"/>
      <c r="H14" s="37"/>
    </row>
    <row r="15" spans="1:8" ht="15">
      <c r="A15" s="40" t="s">
        <v>60</v>
      </c>
      <c r="B15" s="7" t="s">
        <v>14</v>
      </c>
      <c r="C15" s="7"/>
      <c r="D15" s="42"/>
      <c r="E15" s="37"/>
      <c r="F15" s="37"/>
      <c r="G15" s="37"/>
      <c r="H15" s="37"/>
    </row>
    <row r="16" spans="1:8" ht="15">
      <c r="A16" s="40" t="s">
        <v>61</v>
      </c>
      <c r="B16" s="7" t="s">
        <v>15</v>
      </c>
      <c r="C16" s="7">
        <v>19290.82</v>
      </c>
      <c r="D16" s="42"/>
      <c r="E16" s="37"/>
      <c r="F16" s="37"/>
      <c r="G16" s="37"/>
      <c r="H16" s="37"/>
    </row>
    <row r="17" spans="1:8" ht="15">
      <c r="A17" s="40" t="s">
        <v>62</v>
      </c>
      <c r="B17" s="7" t="s">
        <v>16</v>
      </c>
      <c r="C17" s="7">
        <v>6241.45</v>
      </c>
      <c r="D17" s="42"/>
      <c r="E17" s="37"/>
      <c r="F17" s="37"/>
      <c r="G17" s="37"/>
      <c r="H17" s="37"/>
    </row>
    <row r="18" spans="1:8" ht="15">
      <c r="A18" s="40" t="s">
        <v>63</v>
      </c>
      <c r="B18" s="7" t="s">
        <v>41</v>
      </c>
      <c r="C18" s="7">
        <v>4700.72</v>
      </c>
      <c r="D18" s="42"/>
      <c r="E18" s="37"/>
      <c r="F18" s="37"/>
      <c r="G18" s="37"/>
      <c r="H18" s="37"/>
    </row>
    <row r="19" spans="1:8" ht="15">
      <c r="A19" s="40" t="s">
        <v>64</v>
      </c>
      <c r="B19" s="7" t="s">
        <v>18</v>
      </c>
      <c r="C19" s="7">
        <v>256.28</v>
      </c>
      <c r="D19" s="42"/>
      <c r="E19" s="37"/>
      <c r="F19" s="37"/>
      <c r="G19" s="37"/>
      <c r="H19" s="37"/>
    </row>
    <row r="20" spans="1:8" ht="15">
      <c r="A20" s="40" t="s">
        <v>65</v>
      </c>
      <c r="B20" s="7" t="s">
        <v>19</v>
      </c>
      <c r="C20" s="7">
        <v>2199.28</v>
      </c>
      <c r="D20" s="42"/>
      <c r="E20" s="37"/>
      <c r="F20" s="37"/>
      <c r="G20" s="37"/>
      <c r="H20" s="37"/>
    </row>
    <row r="21" spans="1:8" ht="15">
      <c r="A21" s="40" t="s">
        <v>66</v>
      </c>
      <c r="B21" s="7" t="s">
        <v>20</v>
      </c>
      <c r="C21" s="7">
        <v>8961.26</v>
      </c>
      <c r="D21" s="42"/>
      <c r="E21" s="37"/>
      <c r="F21" s="37"/>
      <c r="G21" s="37"/>
      <c r="H21" s="37"/>
    </row>
    <row r="22" spans="1:8" ht="1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5">
      <c r="A26" s="40" t="s">
        <v>71</v>
      </c>
      <c r="B26" s="7" t="s">
        <v>25</v>
      </c>
      <c r="C26" s="7">
        <v>4451.03</v>
      </c>
      <c r="D26" s="42"/>
      <c r="E26" s="37"/>
      <c r="F26" s="37"/>
      <c r="G26" s="37"/>
      <c r="H26" s="37"/>
    </row>
    <row r="27" spans="1:8" ht="15">
      <c r="A27" s="40" t="s">
        <v>72</v>
      </c>
      <c r="B27" s="7" t="s">
        <v>26</v>
      </c>
      <c r="C27" s="7"/>
      <c r="D27" s="42"/>
      <c r="E27" s="37"/>
      <c r="F27" s="37"/>
      <c r="G27" s="37"/>
      <c r="H27" s="37"/>
    </row>
    <row r="28" spans="1:8" ht="1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5">
      <c r="A29" s="40" t="s">
        <v>74</v>
      </c>
      <c r="B29" s="7" t="s">
        <v>28</v>
      </c>
      <c r="C29" s="7"/>
      <c r="D29" s="42"/>
      <c r="E29" s="37"/>
      <c r="F29" s="37"/>
      <c r="G29" s="37"/>
      <c r="H29" s="37"/>
    </row>
    <row r="30" spans="1:8" ht="15">
      <c r="A30" s="40" t="s">
        <v>75</v>
      </c>
      <c r="B30" s="7" t="s">
        <v>29</v>
      </c>
      <c r="C30" s="7">
        <v>4963.54</v>
      </c>
      <c r="D30" s="42"/>
      <c r="E30" s="37"/>
      <c r="F30" s="37"/>
      <c r="G30" s="37"/>
      <c r="H30" s="37"/>
    </row>
    <row r="31" spans="1:8" ht="15">
      <c r="A31" s="40" t="s">
        <v>76</v>
      </c>
      <c r="B31" s="7" t="s">
        <v>30</v>
      </c>
      <c r="C31" s="7">
        <v>3657.84</v>
      </c>
      <c r="D31" s="42"/>
      <c r="E31" s="37"/>
      <c r="F31" s="37"/>
      <c r="G31" s="37"/>
      <c r="H31" s="37"/>
    </row>
    <row r="32" spans="1:8" ht="15">
      <c r="A32" s="40" t="s">
        <v>77</v>
      </c>
      <c r="B32" s="7" t="s">
        <v>31</v>
      </c>
      <c r="C32" s="7">
        <v>287.32</v>
      </c>
      <c r="D32" s="42"/>
      <c r="E32" s="37"/>
      <c r="F32" s="37"/>
      <c r="G32" s="37"/>
      <c r="H32" s="37"/>
    </row>
    <row r="33" spans="1:8" ht="1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5">
      <c r="A34" s="40" t="s">
        <v>79</v>
      </c>
      <c r="B34" s="7" t="s">
        <v>33</v>
      </c>
      <c r="C34" s="7">
        <v>4557.45</v>
      </c>
      <c r="D34" s="42"/>
      <c r="E34" s="37"/>
      <c r="F34" s="37"/>
      <c r="G34" s="37"/>
      <c r="H34" s="37"/>
    </row>
    <row r="35" spans="1:8" ht="1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5">
      <c r="A36" s="40" t="s">
        <v>82</v>
      </c>
      <c r="B36" s="7" t="s">
        <v>35</v>
      </c>
      <c r="C36" s="7"/>
      <c r="D36" s="42"/>
      <c r="E36" s="37"/>
      <c r="F36" s="37"/>
      <c r="G36" s="37"/>
      <c r="H36" s="37"/>
    </row>
    <row r="37" spans="1:8" ht="1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5">
      <c r="A38" s="40" t="s">
        <v>84</v>
      </c>
      <c r="B38" s="7" t="s">
        <v>90</v>
      </c>
      <c r="C38" s="7">
        <v>1988.89</v>
      </c>
      <c r="D38" s="42"/>
      <c r="E38" s="37"/>
      <c r="F38" s="37"/>
      <c r="G38" s="37"/>
      <c r="H38" s="37"/>
    </row>
    <row r="39" spans="1:8" ht="15">
      <c r="A39" s="40" t="s">
        <v>85</v>
      </c>
      <c r="B39" s="7" t="s">
        <v>91</v>
      </c>
      <c r="C39" s="7">
        <v>1032.24</v>
      </c>
      <c r="D39" s="42"/>
      <c r="E39" s="37"/>
      <c r="F39" s="37"/>
      <c r="G39" s="37"/>
      <c r="H39" s="37"/>
    </row>
    <row r="40" spans="1:8" ht="15">
      <c r="A40" s="40" t="s">
        <v>86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87</v>
      </c>
      <c r="B41" s="7" t="s">
        <v>96</v>
      </c>
      <c r="C41" s="7"/>
      <c r="D41" s="42"/>
      <c r="E41" s="37"/>
      <c r="F41" s="37"/>
      <c r="G41" s="37"/>
      <c r="H41" s="37"/>
    </row>
    <row r="42" spans="1:8" ht="15">
      <c r="A42" s="40" t="s">
        <v>92</v>
      </c>
      <c r="B42" s="7" t="s">
        <v>97</v>
      </c>
      <c r="C42" s="7"/>
      <c r="D42" s="42"/>
      <c r="E42" s="37"/>
      <c r="F42" s="37"/>
      <c r="G42" s="37"/>
      <c r="H42" s="37"/>
    </row>
    <row r="43" spans="1:8" ht="15">
      <c r="A43" s="40" t="s">
        <v>94</v>
      </c>
      <c r="B43" s="7" t="s">
        <v>101</v>
      </c>
      <c r="C43" s="7"/>
      <c r="D43" s="42"/>
      <c r="E43" s="37"/>
      <c r="F43" s="37"/>
      <c r="G43" s="37"/>
      <c r="H43" s="37"/>
    </row>
    <row r="44" spans="1:8" ht="15">
      <c r="A44" s="53"/>
      <c r="B44" s="7" t="s">
        <v>36</v>
      </c>
      <c r="C44" s="7">
        <f>SUM(C7:C43)</f>
        <v>88843.10999999999</v>
      </c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42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spans="1:8" ht="14.2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3">
      <selection activeCell="J35" sqref="J35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112" t="s">
        <v>119</v>
      </c>
      <c r="B3" s="112"/>
      <c r="C3" s="112"/>
      <c r="D3" s="112"/>
      <c r="E3" s="112"/>
      <c r="F3" s="112"/>
      <c r="G3" s="112"/>
    </row>
    <row r="4" spans="1:7" ht="15">
      <c r="A4" s="113"/>
      <c r="B4" s="113"/>
      <c r="C4" s="44" t="s">
        <v>44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5">
      <c r="A6" s="40" t="s">
        <v>80</v>
      </c>
      <c r="B6" s="7" t="s">
        <v>6</v>
      </c>
      <c r="C6" s="6">
        <v>10822.85</v>
      </c>
      <c r="D6" s="6">
        <v>31105.58</v>
      </c>
      <c r="E6" s="8">
        <f>C6+D6</f>
        <v>41928.43</v>
      </c>
      <c r="F6" s="37"/>
      <c r="G6" s="37"/>
    </row>
    <row r="7" spans="1:7" ht="15">
      <c r="A7" s="40" t="s">
        <v>53</v>
      </c>
      <c r="B7" s="7" t="s">
        <v>40</v>
      </c>
      <c r="C7" s="6">
        <v>3850.24</v>
      </c>
      <c r="D7" s="6">
        <v>9750.63</v>
      </c>
      <c r="E7" s="8">
        <f aca="true" t="shared" si="0" ref="E7:E43">C7+D7</f>
        <v>13600.869999999999</v>
      </c>
      <c r="F7" s="37"/>
      <c r="G7" s="37"/>
    </row>
    <row r="8" spans="1:7" ht="15">
      <c r="A8" s="40" t="s">
        <v>54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5">
      <c r="A9" s="40" t="s">
        <v>55</v>
      </c>
      <c r="B9" s="7" t="s">
        <v>9</v>
      </c>
      <c r="C9" s="6">
        <v>1995.87</v>
      </c>
      <c r="D9" s="6">
        <v>4070.96</v>
      </c>
      <c r="E9" s="8">
        <f t="shared" si="0"/>
        <v>6066.83</v>
      </c>
      <c r="F9" s="37"/>
      <c r="G9" s="37"/>
    </row>
    <row r="10" spans="1:7" ht="15">
      <c r="A10" s="40" t="s">
        <v>56</v>
      </c>
      <c r="B10" s="7" t="s">
        <v>10</v>
      </c>
      <c r="C10" s="6">
        <v>455.03</v>
      </c>
      <c r="D10" s="6">
        <v>1099.56</v>
      </c>
      <c r="E10" s="8">
        <f t="shared" si="0"/>
        <v>1554.59</v>
      </c>
      <c r="F10" s="37"/>
      <c r="G10" s="37"/>
    </row>
    <row r="11" spans="1:7" ht="15">
      <c r="A11" s="40" t="s">
        <v>57</v>
      </c>
      <c r="B11" s="7" t="s">
        <v>11</v>
      </c>
      <c r="C11" s="6">
        <v>1288.57</v>
      </c>
      <c r="D11" s="6">
        <v>5786.69</v>
      </c>
      <c r="E11" s="8">
        <f t="shared" si="0"/>
        <v>7075.259999999999</v>
      </c>
      <c r="F11" s="37"/>
      <c r="G11" s="37"/>
    </row>
    <row r="12" spans="1:7" ht="15">
      <c r="A12" s="40" t="s">
        <v>58</v>
      </c>
      <c r="B12" s="7" t="s">
        <v>12</v>
      </c>
      <c r="C12" s="6">
        <v>3379.48</v>
      </c>
      <c r="D12" s="6">
        <v>10416.81</v>
      </c>
      <c r="E12" s="8">
        <f t="shared" si="0"/>
        <v>13796.289999999999</v>
      </c>
      <c r="F12" s="37"/>
      <c r="G12" s="37"/>
    </row>
    <row r="13" spans="1:7" ht="15">
      <c r="A13" s="40" t="s">
        <v>59</v>
      </c>
      <c r="B13" s="7" t="s">
        <v>13</v>
      </c>
      <c r="C13" s="6">
        <v>9248.63</v>
      </c>
      <c r="D13" s="6">
        <v>18207.15</v>
      </c>
      <c r="E13" s="8">
        <f t="shared" si="0"/>
        <v>27455.78</v>
      </c>
      <c r="F13" s="37"/>
      <c r="G13" s="37"/>
    </row>
    <row r="14" spans="1:7" ht="15">
      <c r="A14" s="40" t="s">
        <v>60</v>
      </c>
      <c r="B14" s="7" t="s">
        <v>14</v>
      </c>
      <c r="C14" s="6">
        <v>4686.76</v>
      </c>
      <c r="D14" s="6">
        <v>8210.76</v>
      </c>
      <c r="E14" s="8">
        <f t="shared" si="0"/>
        <v>12897.52</v>
      </c>
      <c r="F14" s="37"/>
      <c r="G14" s="37"/>
    </row>
    <row r="15" spans="1:7" ht="15">
      <c r="A15" s="40" t="s">
        <v>61</v>
      </c>
      <c r="B15" s="7" t="s">
        <v>15</v>
      </c>
      <c r="C15" s="6">
        <v>26504.9</v>
      </c>
      <c r="D15" s="6">
        <v>77168.59</v>
      </c>
      <c r="E15" s="8">
        <f t="shared" si="0"/>
        <v>103673.48999999999</v>
      </c>
      <c r="F15" s="37"/>
      <c r="G15" s="37"/>
    </row>
    <row r="16" spans="1:7" ht="15">
      <c r="A16" s="40" t="s">
        <v>62</v>
      </c>
      <c r="B16" s="7" t="s">
        <v>16</v>
      </c>
      <c r="C16" s="6">
        <v>11571.16</v>
      </c>
      <c r="D16" s="6">
        <v>30912.1</v>
      </c>
      <c r="E16" s="8">
        <f t="shared" si="0"/>
        <v>42483.259999999995</v>
      </c>
      <c r="F16" s="37"/>
      <c r="G16" s="37"/>
    </row>
    <row r="17" spans="1:7" ht="15">
      <c r="A17" s="40" t="s">
        <v>63</v>
      </c>
      <c r="B17" s="7" t="s">
        <v>41</v>
      </c>
      <c r="C17" s="6">
        <v>9555.53</v>
      </c>
      <c r="D17" s="6">
        <v>25457.37</v>
      </c>
      <c r="E17" s="8">
        <f t="shared" si="0"/>
        <v>35012.9</v>
      </c>
      <c r="F17" s="37"/>
      <c r="G17" s="37"/>
    </row>
    <row r="18" spans="1:7" ht="15">
      <c r="A18" s="40" t="s">
        <v>64</v>
      </c>
      <c r="B18" s="7" t="s">
        <v>18</v>
      </c>
      <c r="C18" s="6">
        <v>4627.51</v>
      </c>
      <c r="D18" s="6">
        <v>10448.28</v>
      </c>
      <c r="E18" s="8">
        <f t="shared" si="0"/>
        <v>15075.79</v>
      </c>
      <c r="F18" s="37"/>
      <c r="G18" s="37"/>
    </row>
    <row r="19" spans="1:7" ht="15">
      <c r="A19" s="40" t="s">
        <v>65</v>
      </c>
      <c r="B19" s="7" t="s">
        <v>19</v>
      </c>
      <c r="C19" s="6">
        <v>1565.03</v>
      </c>
      <c r="D19" s="6">
        <v>7586.77</v>
      </c>
      <c r="E19" s="8">
        <f t="shared" si="0"/>
        <v>9151.800000000001</v>
      </c>
      <c r="F19" s="37"/>
      <c r="G19" s="37"/>
    </row>
    <row r="20" spans="1:7" ht="15">
      <c r="A20" s="40" t="s">
        <v>66</v>
      </c>
      <c r="B20" s="7" t="s">
        <v>20</v>
      </c>
      <c r="C20" s="6">
        <v>4652.18</v>
      </c>
      <c r="D20" s="6">
        <v>14431.78</v>
      </c>
      <c r="E20" s="8">
        <f t="shared" si="0"/>
        <v>19083.96</v>
      </c>
      <c r="F20" s="37"/>
      <c r="G20" s="37"/>
    </row>
    <row r="21" spans="1:7" ht="1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71</v>
      </c>
      <c r="B25" s="7" t="s">
        <v>25</v>
      </c>
      <c r="C25" s="6">
        <v>2544.58</v>
      </c>
      <c r="D25" s="6">
        <v>6943.11</v>
      </c>
      <c r="E25" s="8">
        <f t="shared" si="0"/>
        <v>9487.689999999999</v>
      </c>
      <c r="F25" s="37"/>
      <c r="G25" s="37"/>
    </row>
    <row r="26" spans="1:7" ht="15">
      <c r="A26" s="40" t="s">
        <v>72</v>
      </c>
      <c r="B26" s="7" t="s">
        <v>26</v>
      </c>
      <c r="C26" s="6">
        <v>2182.21</v>
      </c>
      <c r="D26" s="6">
        <v>3473.85</v>
      </c>
      <c r="E26" s="8">
        <f t="shared" si="0"/>
        <v>5656.0599999999995</v>
      </c>
      <c r="F26" s="37"/>
      <c r="G26" s="37"/>
    </row>
    <row r="27" spans="1:7" ht="15">
      <c r="A27" s="40" t="s">
        <v>73</v>
      </c>
      <c r="B27" s="7" t="s">
        <v>27</v>
      </c>
      <c r="C27" s="6"/>
      <c r="D27" s="6"/>
      <c r="E27" s="8">
        <f t="shared" si="0"/>
        <v>0</v>
      </c>
      <c r="F27" s="37"/>
      <c r="G27" s="37"/>
    </row>
    <row r="28" spans="1:7" ht="15">
      <c r="A28" s="40" t="s">
        <v>74</v>
      </c>
      <c r="B28" s="7" t="s">
        <v>28</v>
      </c>
      <c r="C28" s="6"/>
      <c r="D28" s="6"/>
      <c r="E28" s="8">
        <f t="shared" si="0"/>
        <v>0</v>
      </c>
      <c r="F28" s="37"/>
      <c r="G28" s="37"/>
    </row>
    <row r="29" spans="1:7" ht="15">
      <c r="A29" s="40" t="s">
        <v>75</v>
      </c>
      <c r="B29" s="7" t="s">
        <v>29</v>
      </c>
      <c r="C29" s="6">
        <v>7647.77</v>
      </c>
      <c r="D29" s="6">
        <v>20997.6</v>
      </c>
      <c r="E29" s="8">
        <f t="shared" si="0"/>
        <v>28645.37</v>
      </c>
      <c r="F29" s="37"/>
      <c r="G29" s="37"/>
    </row>
    <row r="30" spans="1:7" ht="15">
      <c r="A30" s="40" t="s">
        <v>76</v>
      </c>
      <c r="B30" s="7" t="s">
        <v>30</v>
      </c>
      <c r="C30" s="6">
        <v>7525.76</v>
      </c>
      <c r="D30" s="6">
        <v>16885.34</v>
      </c>
      <c r="E30" s="8">
        <f t="shared" si="0"/>
        <v>24411.1</v>
      </c>
      <c r="F30" s="37"/>
      <c r="G30" s="37"/>
    </row>
    <row r="31" spans="1:7" ht="15">
      <c r="A31" s="40" t="s">
        <v>77</v>
      </c>
      <c r="B31" s="7" t="s">
        <v>31</v>
      </c>
      <c r="C31" s="6">
        <v>1263.53</v>
      </c>
      <c r="D31" s="6">
        <v>3337.34</v>
      </c>
      <c r="E31" s="8">
        <f t="shared" si="0"/>
        <v>4600.87</v>
      </c>
      <c r="F31" s="37"/>
      <c r="G31" s="37"/>
    </row>
    <row r="32" spans="1:7" ht="1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79</v>
      </c>
      <c r="B33" s="7" t="s">
        <v>33</v>
      </c>
      <c r="C33" s="6">
        <v>5427.77</v>
      </c>
      <c r="D33" s="6">
        <v>23529.71</v>
      </c>
      <c r="E33" s="8">
        <f t="shared" si="0"/>
        <v>28957.48</v>
      </c>
      <c r="F33" s="37"/>
      <c r="G33" s="37"/>
    </row>
    <row r="34" spans="1:7" ht="1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82</v>
      </c>
      <c r="B35" s="7" t="s">
        <v>35</v>
      </c>
      <c r="C35" s="6">
        <v>669.47</v>
      </c>
      <c r="D35" s="6">
        <v>3744.79</v>
      </c>
      <c r="E35" s="8">
        <f t="shared" si="0"/>
        <v>4414.26</v>
      </c>
      <c r="F35" s="37"/>
      <c r="G35" s="37"/>
    </row>
    <row r="36" spans="1:7" ht="15">
      <c r="A36" s="40" t="s">
        <v>83</v>
      </c>
      <c r="B36" s="7" t="s">
        <v>88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84</v>
      </c>
      <c r="B37" s="7" t="s">
        <v>90</v>
      </c>
      <c r="C37" s="6">
        <v>5471.88</v>
      </c>
      <c r="D37" s="6">
        <v>13140.79</v>
      </c>
      <c r="E37" s="8">
        <f t="shared" si="0"/>
        <v>18612.670000000002</v>
      </c>
      <c r="F37" s="37"/>
      <c r="G37" s="37"/>
    </row>
    <row r="38" spans="1:7" ht="15">
      <c r="A38" s="40" t="s">
        <v>85</v>
      </c>
      <c r="B38" s="7" t="s">
        <v>91</v>
      </c>
      <c r="C38" s="6">
        <v>12433.38</v>
      </c>
      <c r="D38" s="6">
        <v>29633.17</v>
      </c>
      <c r="E38" s="8">
        <f t="shared" si="0"/>
        <v>42066.549999999996</v>
      </c>
      <c r="F38" s="37"/>
      <c r="G38" s="37"/>
    </row>
    <row r="39" spans="1:7" ht="15">
      <c r="A39" s="40" t="s">
        <v>86</v>
      </c>
      <c r="B39" s="7" t="s">
        <v>93</v>
      </c>
      <c r="C39" s="6"/>
      <c r="D39" s="6"/>
      <c r="E39" s="8">
        <f t="shared" si="0"/>
        <v>0</v>
      </c>
      <c r="F39" s="37"/>
      <c r="G39" s="37"/>
    </row>
    <row r="40" spans="1:7" ht="15">
      <c r="A40" s="40" t="s">
        <v>87</v>
      </c>
      <c r="B40" s="7" t="s">
        <v>96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92</v>
      </c>
      <c r="B41" s="7" t="s">
        <v>97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94</v>
      </c>
      <c r="B42" s="7" t="s">
        <v>101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36</v>
      </c>
      <c r="C43" s="7">
        <f>SUM(C6:C42)</f>
        <v>139370.09</v>
      </c>
      <c r="D43" s="7">
        <f>SUM(D6:D42)</f>
        <v>376338.7299999999</v>
      </c>
      <c r="E43" s="8">
        <f t="shared" si="0"/>
        <v>515708.81999999995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6">
      <selection activeCell="J39" sqref="J3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1" t="s">
        <v>120</v>
      </c>
      <c r="B3" s="111"/>
      <c r="C3" s="111"/>
      <c r="D3" s="111"/>
      <c r="E3" s="111"/>
      <c r="F3" s="111"/>
    </row>
    <row r="4" spans="1:6" ht="15">
      <c r="A4" s="114"/>
      <c r="B4" s="114"/>
      <c r="C4" s="114"/>
      <c r="D4" s="114"/>
      <c r="E4" s="114"/>
      <c r="F4" s="37"/>
    </row>
    <row r="5" spans="1:6" ht="14.25">
      <c r="A5" s="113"/>
      <c r="B5" s="113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5">
      <c r="A7" s="40" t="s">
        <v>80</v>
      </c>
      <c r="B7" s="7" t="s">
        <v>6</v>
      </c>
      <c r="C7" s="54">
        <v>7080</v>
      </c>
      <c r="D7" s="7">
        <v>2880</v>
      </c>
      <c r="E7" s="37"/>
      <c r="F7" s="37"/>
    </row>
    <row r="8" spans="1:6" ht="15">
      <c r="A8" s="40" t="s">
        <v>53</v>
      </c>
      <c r="B8" s="7" t="s">
        <v>40</v>
      </c>
      <c r="C8" s="54">
        <v>1680</v>
      </c>
      <c r="D8" s="7"/>
      <c r="E8" s="37"/>
      <c r="F8" s="37"/>
    </row>
    <row r="9" spans="1:6" ht="15">
      <c r="A9" s="40" t="s">
        <v>54</v>
      </c>
      <c r="B9" s="7" t="s">
        <v>8</v>
      </c>
      <c r="C9" s="54"/>
      <c r="D9" s="7"/>
      <c r="E9" s="37"/>
      <c r="F9" s="37"/>
    </row>
    <row r="10" spans="1:6" ht="15">
      <c r="A10" s="40" t="s">
        <v>55</v>
      </c>
      <c r="B10" s="7" t="s">
        <v>9</v>
      </c>
      <c r="C10" s="54">
        <v>960</v>
      </c>
      <c r="D10" s="7"/>
      <c r="E10" s="37"/>
      <c r="F10" s="37"/>
    </row>
    <row r="11" spans="1:6" ht="15">
      <c r="A11" s="40" t="s">
        <v>56</v>
      </c>
      <c r="B11" s="7" t="s">
        <v>10</v>
      </c>
      <c r="C11" s="54">
        <v>240</v>
      </c>
      <c r="D11" s="7"/>
      <c r="E11" s="37"/>
      <c r="F11" s="37"/>
    </row>
    <row r="12" spans="1:6" ht="15">
      <c r="A12" s="40" t="s">
        <v>57</v>
      </c>
      <c r="B12" s="7" t="s">
        <v>11</v>
      </c>
      <c r="C12" s="54">
        <v>1080</v>
      </c>
      <c r="D12" s="7"/>
      <c r="E12" s="37"/>
      <c r="F12" s="37"/>
    </row>
    <row r="13" spans="1:6" ht="15">
      <c r="A13" s="40" t="s">
        <v>58</v>
      </c>
      <c r="B13" s="7" t="s">
        <v>12</v>
      </c>
      <c r="C13" s="54">
        <v>2040</v>
      </c>
      <c r="D13" s="7"/>
      <c r="E13" s="37"/>
      <c r="F13" s="37"/>
    </row>
    <row r="14" spans="1:6" ht="15">
      <c r="A14" s="40" t="s">
        <v>59</v>
      </c>
      <c r="B14" s="7" t="s">
        <v>13</v>
      </c>
      <c r="C14" s="54">
        <v>3960</v>
      </c>
      <c r="D14" s="7"/>
      <c r="E14" s="37"/>
      <c r="F14" s="37"/>
    </row>
    <row r="15" spans="1:6" ht="15">
      <c r="A15" s="40" t="s">
        <v>60</v>
      </c>
      <c r="B15" s="7" t="s">
        <v>14</v>
      </c>
      <c r="C15" s="54">
        <v>1800</v>
      </c>
      <c r="D15" s="7"/>
      <c r="E15" s="37"/>
      <c r="F15" s="37"/>
    </row>
    <row r="16" spans="1:6" ht="15">
      <c r="A16" s="40" t="s">
        <v>61</v>
      </c>
      <c r="B16" s="7" t="s">
        <v>15</v>
      </c>
      <c r="C16" s="54">
        <v>14280</v>
      </c>
      <c r="D16" s="7">
        <v>4320</v>
      </c>
      <c r="E16" s="37"/>
      <c r="F16" s="37"/>
    </row>
    <row r="17" spans="1:6" ht="15">
      <c r="A17" s="40" t="s">
        <v>62</v>
      </c>
      <c r="B17" s="7" t="s">
        <v>16</v>
      </c>
      <c r="C17" s="54">
        <v>5640</v>
      </c>
      <c r="D17" s="7">
        <v>480</v>
      </c>
      <c r="E17" s="37"/>
      <c r="F17" s="37"/>
    </row>
    <row r="18" spans="1:6" ht="15">
      <c r="A18" s="40" t="s">
        <v>63</v>
      </c>
      <c r="B18" s="7" t="s">
        <v>41</v>
      </c>
      <c r="C18" s="54">
        <v>5640</v>
      </c>
      <c r="D18" s="7">
        <v>480</v>
      </c>
      <c r="E18" s="37"/>
      <c r="F18" s="37"/>
    </row>
    <row r="19" spans="1:6" ht="15">
      <c r="A19" s="40" t="s">
        <v>64</v>
      </c>
      <c r="B19" s="7" t="s">
        <v>18</v>
      </c>
      <c r="C19" s="54">
        <v>1920</v>
      </c>
      <c r="D19" s="7"/>
      <c r="E19" s="37"/>
      <c r="F19" s="37"/>
    </row>
    <row r="20" spans="1:6" ht="15">
      <c r="A20" s="40" t="s">
        <v>65</v>
      </c>
      <c r="B20" s="7" t="s">
        <v>19</v>
      </c>
      <c r="C20" s="54">
        <v>1800</v>
      </c>
      <c r="D20" s="7"/>
      <c r="E20" s="37"/>
      <c r="F20" s="37"/>
    </row>
    <row r="21" spans="1:6" ht="15">
      <c r="A21" s="40" t="s">
        <v>66</v>
      </c>
      <c r="B21" s="7" t="s">
        <v>20</v>
      </c>
      <c r="C21" s="54">
        <v>4560</v>
      </c>
      <c r="D21" s="7"/>
      <c r="E21" s="37"/>
      <c r="F21" s="37"/>
    </row>
    <row r="22" spans="1:6" ht="15">
      <c r="A22" s="40" t="s">
        <v>67</v>
      </c>
      <c r="B22" s="7" t="s">
        <v>21</v>
      </c>
      <c r="C22" s="54"/>
      <c r="D22" s="7"/>
      <c r="E22" s="37"/>
      <c r="F22" s="37"/>
    </row>
    <row r="23" spans="1:6" ht="15">
      <c r="A23" s="40" t="s">
        <v>68</v>
      </c>
      <c r="B23" s="7" t="s">
        <v>22</v>
      </c>
      <c r="C23" s="54"/>
      <c r="D23" s="7"/>
      <c r="E23" s="37"/>
      <c r="F23" s="37"/>
    </row>
    <row r="24" spans="1:6" ht="15">
      <c r="A24" s="40" t="s">
        <v>69</v>
      </c>
      <c r="B24" s="7" t="s">
        <v>23</v>
      </c>
      <c r="C24" s="54"/>
      <c r="D24" s="7"/>
      <c r="E24" s="37"/>
      <c r="F24" s="37"/>
    </row>
    <row r="25" spans="1:6" ht="15">
      <c r="A25" s="40" t="s">
        <v>70</v>
      </c>
      <c r="B25" s="7" t="s">
        <v>24</v>
      </c>
      <c r="C25" s="54"/>
      <c r="D25" s="7"/>
      <c r="E25" s="37"/>
      <c r="F25" s="37"/>
    </row>
    <row r="26" spans="1:6" ht="15">
      <c r="A26" s="40" t="s">
        <v>71</v>
      </c>
      <c r="B26" s="7" t="s">
        <v>25</v>
      </c>
      <c r="C26" s="54">
        <v>2640</v>
      </c>
      <c r="D26" s="7"/>
      <c r="E26" s="37"/>
      <c r="F26" s="37"/>
    </row>
    <row r="27" spans="1:6" ht="15">
      <c r="A27" s="40" t="s">
        <v>72</v>
      </c>
      <c r="B27" s="7" t="s">
        <v>26</v>
      </c>
      <c r="C27" s="54">
        <v>600</v>
      </c>
      <c r="D27" s="7"/>
      <c r="E27" s="37"/>
      <c r="F27" s="37"/>
    </row>
    <row r="28" spans="1:6" ht="15">
      <c r="A28" s="40" t="s">
        <v>73</v>
      </c>
      <c r="B28" s="7" t="s">
        <v>27</v>
      </c>
      <c r="C28" s="54"/>
      <c r="D28" s="7"/>
      <c r="E28" s="37"/>
      <c r="F28" s="37"/>
    </row>
    <row r="29" spans="1:6" ht="15">
      <c r="A29" s="40" t="s">
        <v>74</v>
      </c>
      <c r="B29" s="7" t="s">
        <v>28</v>
      </c>
      <c r="C29" s="54"/>
      <c r="D29" s="7"/>
      <c r="E29" s="37"/>
      <c r="F29" s="37"/>
    </row>
    <row r="30" spans="1:6" ht="15">
      <c r="A30" s="40" t="s">
        <v>75</v>
      </c>
      <c r="B30" s="7" t="s">
        <v>29</v>
      </c>
      <c r="C30" s="54">
        <v>4200</v>
      </c>
      <c r="D30" s="7"/>
      <c r="E30" s="37"/>
      <c r="F30" s="37"/>
    </row>
    <row r="31" spans="1:6" ht="15">
      <c r="A31" s="40" t="s">
        <v>76</v>
      </c>
      <c r="B31" s="7" t="s">
        <v>30</v>
      </c>
      <c r="C31" s="54">
        <v>3840</v>
      </c>
      <c r="D31" s="7">
        <v>480</v>
      </c>
      <c r="E31" s="37"/>
      <c r="F31" s="37"/>
    </row>
    <row r="32" spans="1:6" ht="15">
      <c r="A32" s="40" t="s">
        <v>77</v>
      </c>
      <c r="B32" s="7" t="s">
        <v>31</v>
      </c>
      <c r="C32" s="54">
        <v>720</v>
      </c>
      <c r="D32" s="7"/>
      <c r="E32" s="37"/>
      <c r="F32" s="37"/>
    </row>
    <row r="33" spans="1:6" ht="15">
      <c r="A33" s="40" t="s">
        <v>78</v>
      </c>
      <c r="B33" s="7" t="s">
        <v>32</v>
      </c>
      <c r="C33" s="54"/>
      <c r="D33" s="7"/>
      <c r="E33" s="37"/>
      <c r="F33" s="37"/>
    </row>
    <row r="34" spans="1:6" ht="15">
      <c r="A34" s="40" t="s">
        <v>79</v>
      </c>
      <c r="B34" s="7" t="s">
        <v>33</v>
      </c>
      <c r="C34" s="54">
        <v>3840</v>
      </c>
      <c r="D34" s="7">
        <v>480</v>
      </c>
      <c r="E34" s="37"/>
      <c r="F34" s="37"/>
    </row>
    <row r="35" spans="1:6" ht="15">
      <c r="A35" s="40" t="s">
        <v>81</v>
      </c>
      <c r="B35" s="7" t="s">
        <v>34</v>
      </c>
      <c r="C35" s="54"/>
      <c r="D35" s="7"/>
      <c r="E35" s="37"/>
      <c r="F35" s="37"/>
    </row>
    <row r="36" spans="1:6" ht="15">
      <c r="A36" s="40" t="s">
        <v>82</v>
      </c>
      <c r="B36" s="7" t="s">
        <v>35</v>
      </c>
      <c r="C36" s="54">
        <v>600</v>
      </c>
      <c r="D36" s="7"/>
      <c r="E36" s="37"/>
      <c r="F36" s="37"/>
    </row>
    <row r="37" spans="1:6" ht="15">
      <c r="A37" s="40" t="s">
        <v>83</v>
      </c>
      <c r="B37" s="7" t="s">
        <v>88</v>
      </c>
      <c r="C37" s="54"/>
      <c r="D37" s="7"/>
      <c r="E37" s="37"/>
      <c r="F37" s="37"/>
    </row>
    <row r="38" spans="1:6" ht="15">
      <c r="A38" s="40" t="s">
        <v>84</v>
      </c>
      <c r="B38" s="7" t="s">
        <v>90</v>
      </c>
      <c r="C38" s="54">
        <v>2520</v>
      </c>
      <c r="D38" s="7"/>
      <c r="E38" s="37"/>
      <c r="F38" s="37"/>
    </row>
    <row r="39" spans="1:6" ht="15">
      <c r="A39" s="40" t="s">
        <v>85</v>
      </c>
      <c r="B39" s="7" t="s">
        <v>91</v>
      </c>
      <c r="C39" s="54">
        <v>5280</v>
      </c>
      <c r="D39" s="7"/>
      <c r="E39" s="37"/>
      <c r="F39" s="37"/>
    </row>
    <row r="40" spans="1:6" ht="15">
      <c r="A40" s="40" t="s">
        <v>86</v>
      </c>
      <c r="B40" s="7" t="s">
        <v>93</v>
      </c>
      <c r="C40" s="45"/>
      <c r="D40" s="6"/>
      <c r="E40" s="37"/>
      <c r="F40" s="37"/>
    </row>
    <row r="41" spans="1:6" ht="15">
      <c r="A41" s="40" t="s">
        <v>87</v>
      </c>
      <c r="B41" s="7" t="s">
        <v>96</v>
      </c>
      <c r="C41" s="54"/>
      <c r="D41" s="6"/>
      <c r="E41" s="37"/>
      <c r="F41" s="37"/>
    </row>
    <row r="42" spans="1:6" ht="15">
      <c r="A42" s="40" t="s">
        <v>92</v>
      </c>
      <c r="B42" s="7" t="s">
        <v>97</v>
      </c>
      <c r="C42" s="54"/>
      <c r="D42" s="6"/>
      <c r="E42" s="37"/>
      <c r="F42" s="37"/>
    </row>
    <row r="43" spans="1:6" ht="15">
      <c r="A43" s="40" t="s">
        <v>94</v>
      </c>
      <c r="B43" s="7" t="s">
        <v>101</v>
      </c>
      <c r="C43" s="54"/>
      <c r="D43" s="6"/>
      <c r="E43" s="37"/>
      <c r="F43" s="37"/>
    </row>
    <row r="44" spans="1:6" ht="15">
      <c r="A44" s="53"/>
      <c r="B44" s="7" t="s">
        <v>36</v>
      </c>
      <c r="C44" s="54">
        <f>SUM(C7:C43)</f>
        <v>76920</v>
      </c>
      <c r="D44" s="54">
        <f>SUM(D7:D43)</f>
        <v>9120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3">
      <selection activeCell="I38" sqref="I38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1" t="s">
        <v>121</v>
      </c>
      <c r="B3" s="111"/>
      <c r="C3" s="111"/>
      <c r="D3" s="111"/>
      <c r="E3" s="111"/>
      <c r="F3" s="111"/>
      <c r="G3" s="111"/>
      <c r="H3" s="111"/>
      <c r="I3" s="11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113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13426.33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/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14853.26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14853.25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>
        <v>14853.26</v>
      </c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90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91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96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92</v>
      </c>
      <c r="B41" s="76" t="s">
        <v>97</v>
      </c>
      <c r="C41" s="8"/>
      <c r="D41" s="47"/>
      <c r="E41" s="12"/>
      <c r="F41" s="1"/>
      <c r="G41" s="1"/>
      <c r="H41" s="37"/>
      <c r="I41" s="37"/>
    </row>
    <row r="42" spans="1:9" ht="15.75" thickBot="1">
      <c r="A42" s="40" t="s">
        <v>94</v>
      </c>
      <c r="B42" s="76" t="s">
        <v>101</v>
      </c>
      <c r="C42" s="75"/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57986.1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3">
      <selection activeCell="I31" sqref="I31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1" t="s">
        <v>122</v>
      </c>
      <c r="B3" s="111"/>
      <c r="C3" s="111"/>
      <c r="D3" s="111"/>
      <c r="E3" s="111"/>
      <c r="F3" s="111"/>
      <c r="G3" s="111"/>
      <c r="H3" s="111"/>
      <c r="I3" s="111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50</v>
      </c>
      <c r="D5" s="46"/>
      <c r="E5" s="12"/>
      <c r="F5" s="1"/>
      <c r="G5" s="1"/>
      <c r="H5" s="37"/>
      <c r="I5" s="37"/>
    </row>
    <row r="6" spans="1:9" ht="15">
      <c r="A6" s="40" t="s">
        <v>80</v>
      </c>
      <c r="B6" s="7" t="s">
        <v>6</v>
      </c>
      <c r="C6" s="8">
        <v>8943.6</v>
      </c>
      <c r="D6" s="47"/>
      <c r="E6" s="12"/>
      <c r="F6" s="1"/>
      <c r="G6" s="1"/>
      <c r="H6" s="37"/>
      <c r="I6" s="37"/>
    </row>
    <row r="7" spans="1:9" ht="15">
      <c r="A7" s="40" t="s">
        <v>53</v>
      </c>
      <c r="B7" s="7" t="s">
        <v>40</v>
      </c>
      <c r="C7" s="8">
        <v>11234.47</v>
      </c>
      <c r="D7" s="47"/>
      <c r="E7" s="12"/>
      <c r="F7" s="1"/>
      <c r="G7" s="1"/>
      <c r="H7" s="37"/>
      <c r="I7" s="37"/>
    </row>
    <row r="8" spans="1:9" ht="15">
      <c r="A8" s="40" t="s">
        <v>54</v>
      </c>
      <c r="B8" s="7" t="s">
        <v>8</v>
      </c>
      <c r="C8" s="8">
        <v>103.43</v>
      </c>
      <c r="D8" s="47"/>
      <c r="E8" s="12"/>
      <c r="F8" s="1"/>
      <c r="G8" s="1"/>
      <c r="H8" s="37"/>
      <c r="I8" s="37"/>
    </row>
    <row r="9" spans="1:9" ht="15">
      <c r="A9" s="40" t="s">
        <v>55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57</v>
      </c>
      <c r="B11" s="7" t="s">
        <v>11</v>
      </c>
      <c r="C11" s="8">
        <v>12403.33</v>
      </c>
      <c r="D11" s="47"/>
      <c r="E11" s="12"/>
      <c r="F11" s="1"/>
      <c r="G11" s="1"/>
      <c r="H11" s="37"/>
      <c r="I11" s="37"/>
    </row>
    <row r="12" spans="1:9" ht="15">
      <c r="A12" s="40" t="s">
        <v>58</v>
      </c>
      <c r="B12" s="7" t="s">
        <v>12</v>
      </c>
      <c r="C12" s="8">
        <v>349.13</v>
      </c>
      <c r="D12" s="47"/>
      <c r="E12" s="12"/>
      <c r="F12" s="1"/>
      <c r="G12" s="1"/>
      <c r="H12" s="37"/>
      <c r="I12" s="37"/>
    </row>
    <row r="13" spans="1:9" ht="15">
      <c r="A13" s="40" t="s">
        <v>59</v>
      </c>
      <c r="B13" s="7" t="s">
        <v>13</v>
      </c>
      <c r="C13" s="8">
        <v>406.15</v>
      </c>
      <c r="D13" s="47"/>
      <c r="E13" s="12"/>
      <c r="F13" s="1"/>
      <c r="G13" s="1"/>
      <c r="H13" s="37"/>
      <c r="I13" s="37"/>
    </row>
    <row r="14" spans="1:9" ht="15">
      <c r="A14" s="40" t="s">
        <v>60</v>
      </c>
      <c r="B14" s="7" t="s">
        <v>14</v>
      </c>
      <c r="C14" s="8">
        <v>3314.39</v>
      </c>
      <c r="D14" s="47"/>
      <c r="E14" s="12"/>
      <c r="F14" s="1"/>
      <c r="G14" s="1"/>
      <c r="H14" s="37"/>
      <c r="I14" s="37"/>
    </row>
    <row r="15" spans="1:9" ht="15">
      <c r="A15" s="40" t="s">
        <v>61</v>
      </c>
      <c r="B15" s="7" t="s">
        <v>15</v>
      </c>
      <c r="C15" s="8">
        <v>40509.15</v>
      </c>
      <c r="D15" s="47"/>
      <c r="E15" s="12"/>
      <c r="F15" s="1"/>
      <c r="G15" s="1"/>
      <c r="H15" s="37"/>
      <c r="I15" s="37"/>
    </row>
    <row r="16" spans="1:9" ht="1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63</v>
      </c>
      <c r="B17" s="7" t="s">
        <v>41</v>
      </c>
      <c r="C17" s="8">
        <v>2080.32</v>
      </c>
      <c r="D17" s="47"/>
      <c r="E17" s="12"/>
      <c r="F17" s="1"/>
      <c r="G17" s="1"/>
      <c r="H17" s="37"/>
      <c r="I17" s="37"/>
    </row>
    <row r="18" spans="1:9" ht="15">
      <c r="A18" s="40" t="s">
        <v>64</v>
      </c>
      <c r="B18" s="7" t="s">
        <v>18</v>
      </c>
      <c r="C18" s="8">
        <v>12717.71</v>
      </c>
      <c r="D18" s="47"/>
      <c r="E18" s="12"/>
      <c r="F18" s="1"/>
      <c r="G18" s="1"/>
      <c r="H18" s="37"/>
      <c r="I18" s="37"/>
    </row>
    <row r="19" spans="1:9" ht="15">
      <c r="A19" s="40" t="s">
        <v>65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66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67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70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71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72</v>
      </c>
      <c r="B26" s="7" t="s">
        <v>26</v>
      </c>
      <c r="C26" s="8">
        <v>93.65</v>
      </c>
      <c r="D26" s="47"/>
      <c r="E26" s="12"/>
      <c r="F26" s="1"/>
      <c r="G26" s="1"/>
      <c r="H26" s="37"/>
      <c r="I26" s="37"/>
    </row>
    <row r="27" spans="1:9" ht="1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74</v>
      </c>
      <c r="B28" s="7" t="s">
        <v>28</v>
      </c>
      <c r="C28" s="8">
        <v>154.91</v>
      </c>
      <c r="D28" s="47"/>
      <c r="E28" s="12"/>
      <c r="F28" s="1"/>
      <c r="G28" s="1"/>
      <c r="H28" s="37"/>
      <c r="I28" s="37"/>
    </row>
    <row r="29" spans="1:9" ht="15">
      <c r="A29" s="40" t="s">
        <v>75</v>
      </c>
      <c r="B29" s="7" t="s">
        <v>29</v>
      </c>
      <c r="C29" s="8">
        <v>9897.74</v>
      </c>
      <c r="D29" s="47"/>
      <c r="E29" s="12"/>
      <c r="F29" s="1"/>
      <c r="G29" s="1"/>
      <c r="H29" s="37"/>
      <c r="I29" s="37"/>
    </row>
    <row r="30" spans="1:9" ht="15">
      <c r="A30" s="40" t="s">
        <v>76</v>
      </c>
      <c r="B30" s="7" t="s">
        <v>30</v>
      </c>
      <c r="C30" s="8">
        <v>11706.3</v>
      </c>
      <c r="D30" s="47"/>
      <c r="E30" s="12"/>
      <c r="F30" s="1"/>
      <c r="G30" s="1"/>
      <c r="H30" s="37"/>
      <c r="I30" s="37"/>
    </row>
    <row r="31" spans="1:9" ht="15">
      <c r="A31" s="40" t="s">
        <v>77</v>
      </c>
      <c r="B31" s="7" t="s">
        <v>31</v>
      </c>
      <c r="C31" s="8">
        <v>46.83</v>
      </c>
      <c r="D31" s="47"/>
      <c r="E31" s="12"/>
      <c r="F31" s="1"/>
      <c r="G31" s="1"/>
      <c r="H31" s="37"/>
      <c r="I31" s="37"/>
    </row>
    <row r="32" spans="1:9" ht="15">
      <c r="A32" s="40" t="s">
        <v>78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79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81</v>
      </c>
      <c r="B34" s="7" t="s">
        <v>34</v>
      </c>
      <c r="C34" s="8"/>
      <c r="D34" s="47"/>
      <c r="E34" s="12"/>
      <c r="F34" s="1"/>
      <c r="G34" s="1"/>
      <c r="H34" s="37"/>
      <c r="I34" s="37"/>
    </row>
    <row r="35" spans="1:9" ht="1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84</v>
      </c>
      <c r="B37" s="7" t="s">
        <v>90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85</v>
      </c>
      <c r="B38" s="7" t="s">
        <v>91</v>
      </c>
      <c r="C38" s="8">
        <v>1448.98</v>
      </c>
      <c r="D38" s="47"/>
      <c r="E38" s="12"/>
      <c r="F38" s="1"/>
      <c r="G38" s="1"/>
      <c r="H38" s="37"/>
      <c r="I38" s="37"/>
    </row>
    <row r="39" spans="1:9" ht="15">
      <c r="A39" s="40" t="s">
        <v>86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87</v>
      </c>
      <c r="B40" s="7" t="s">
        <v>96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92</v>
      </c>
      <c r="B41" s="7" t="s">
        <v>97</v>
      </c>
      <c r="C41" s="8">
        <v>93.65</v>
      </c>
      <c r="D41" s="47"/>
      <c r="E41" s="12"/>
      <c r="F41" s="1"/>
      <c r="G41" s="1"/>
      <c r="H41" s="37"/>
      <c r="I41" s="37"/>
    </row>
    <row r="42" spans="1:9" ht="15.75" thickBot="1">
      <c r="A42" s="40" t="s">
        <v>94</v>
      </c>
      <c r="B42" s="7" t="s">
        <v>101</v>
      </c>
      <c r="C42" s="75">
        <v>93.65</v>
      </c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36</v>
      </c>
      <c r="C43" s="67">
        <f>SUM(C6:C42)</f>
        <v>115597.38999999998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7">
      <selection activeCell="H20" sqref="H20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1" t="s">
        <v>123</v>
      </c>
      <c r="B3" s="111"/>
      <c r="C3" s="111"/>
      <c r="D3" s="111"/>
      <c r="E3" s="111"/>
      <c r="F3" s="111"/>
      <c r="G3" s="111"/>
      <c r="H3" s="111"/>
      <c r="I3" s="111"/>
    </row>
    <row r="4" spans="1:9" ht="14.25">
      <c r="A4" s="113"/>
      <c r="B4" s="113"/>
      <c r="C4" s="113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61</v>
      </c>
      <c r="B15" s="7" t="s">
        <v>15</v>
      </c>
      <c r="C15" s="8">
        <v>25644.6</v>
      </c>
      <c r="D15" s="37"/>
      <c r="E15" s="37"/>
      <c r="F15" s="37"/>
      <c r="G15" s="37"/>
      <c r="H15" s="37"/>
      <c r="I15" s="37"/>
    </row>
    <row r="16" spans="1:9" ht="1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84</v>
      </c>
      <c r="B37" s="7" t="s">
        <v>90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85</v>
      </c>
      <c r="B38" s="7" t="s">
        <v>91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86</v>
      </c>
      <c r="B39" s="7" t="s">
        <v>93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87</v>
      </c>
      <c r="B40" s="7" t="s">
        <v>96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92</v>
      </c>
      <c r="B41" s="7" t="s">
        <v>97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94</v>
      </c>
      <c r="B42" s="7" t="s">
        <v>101</v>
      </c>
      <c r="C42" s="93"/>
      <c r="D42" s="37"/>
      <c r="E42" s="37"/>
      <c r="F42" s="37"/>
      <c r="G42" s="37"/>
      <c r="H42" s="37"/>
      <c r="I42" s="37"/>
    </row>
    <row r="43" spans="1:9" ht="15.75" thickBot="1">
      <c r="A43" s="65"/>
      <c r="B43" s="66" t="s">
        <v>36</v>
      </c>
      <c r="C43" s="67">
        <f>SUM(C6:C42)</f>
        <v>25644.6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2018-05-24T08:29:09Z</cp:lastPrinted>
  <dcterms:created xsi:type="dcterms:W3CDTF">2011-06-30T06:54:46Z</dcterms:created>
  <dcterms:modified xsi:type="dcterms:W3CDTF">2018-12-13T20:55:45Z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